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20" tabRatio="739" firstSheet="3" activeTab="3"/>
  </bookViews>
  <sheets>
    <sheet name="Formato de Cotizacion EQUIPOS S" sheetId="15" state="hidden" r:id="rId1"/>
    <sheet name="Cotización Memorias 64GB" sheetId="7" state="hidden" r:id="rId2"/>
    <sheet name="Escenario Open" sheetId="17" state="hidden" r:id="rId3"/>
    <sheet name="Plantilla de personal placa" sheetId="20" r:id="rId4"/>
  </sheets>
  <definedNames>
    <definedName name="_xlnm.Print_Area" localSheetId="2">'Escenario Open'!$B$1:$I$38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 name</author>
  </authors>
  <commentList>
    <comment ref="N12" authorId="0">
      <text>
        <r>
          <rPr>
            <b/>
            <sz val="9"/>
            <rFont val="Tahoma"/>
            <charset val="134"/>
          </rPr>
          <t xml:space="preserve">Gerencia Comercial: </t>
        </r>
        <r>
          <rPr>
            <sz val="9"/>
            <rFont val="Tahoma"/>
            <charset val="134"/>
          </rPr>
          <t>Este corresponde a % de rentabilidad sobre el Precio de Venta asi:</t>
        </r>
        <r>
          <rPr>
            <b/>
            <sz val="9"/>
            <rFont val="Tahoma"/>
            <charset val="134"/>
          </rPr>
          <t xml:space="preserve"> </t>
        </r>
        <r>
          <rPr>
            <sz val="9"/>
            <rFont val="Tahoma"/>
            <charset val="134"/>
          </rPr>
          <t xml:space="preserve">
cuando se mencione 0,9 este equivale al 10%; cuando se mencione 0,8 este equivale al 20%; cuando se mencione 0,7 este equivale al 30%; cuando se mencione 0,6 este equivale al 40%.</t>
        </r>
      </text>
    </comment>
  </commentList>
</comments>
</file>

<file path=xl/sharedStrings.xml><?xml version="1.0" encoding="utf-8"?>
<sst xmlns="http://schemas.openxmlformats.org/spreadsheetml/2006/main" count="196" uniqueCount="106">
  <si>
    <t>SOLUPROINT S.A.S
  Nit:  901066742-9</t>
  </si>
  <si>
    <t>Codigo: PR-CS- 01</t>
  </si>
  <si>
    <t>COTIZACION VENTA DE EQUIPOS</t>
  </si>
  <si>
    <t>Versión 1.0</t>
  </si>
  <si>
    <t>Pagina 1 de 2</t>
  </si>
  <si>
    <t>CLIENTE:</t>
  </si>
  <si>
    <t>Portafolio Textil</t>
  </si>
  <si>
    <t xml:space="preserve">No de Cot: </t>
  </si>
  <si>
    <t>S006</t>
  </si>
  <si>
    <t>CONTACTO:</t>
  </si>
  <si>
    <t>Jorge Rafael Aristizabal</t>
  </si>
  <si>
    <t>FECHA:</t>
  </si>
  <si>
    <t>CARGO:</t>
  </si>
  <si>
    <t>Gerente de TI</t>
  </si>
  <si>
    <r>
      <rPr>
        <sz val="11"/>
        <color rgb="FF002060"/>
        <rFont val="Arial"/>
        <charset val="134"/>
      </rPr>
      <t>NIT CLIENTE</t>
    </r>
    <r>
      <rPr>
        <b/>
        <sz val="10"/>
        <color rgb="FF000000"/>
        <rFont val="Times New Roman"/>
        <charset val="134"/>
      </rPr>
      <t>:</t>
    </r>
  </si>
  <si>
    <t>900 486 006</t>
  </si>
  <si>
    <t>EMAIL:</t>
  </si>
  <si>
    <t>ycastro@formasintimas.com</t>
  </si>
  <si>
    <t>CELULAR:</t>
  </si>
  <si>
    <t>DIRECCIÓN:</t>
  </si>
  <si>
    <t>Carrera 37 Nro 5 Sur 66 Int 603</t>
  </si>
  <si>
    <t>CIUDAD:</t>
  </si>
  <si>
    <t>Itagui</t>
  </si>
  <si>
    <t>COTIZACION LICENCIA WINDOWS 7</t>
  </si>
  <si>
    <t>Cálculo de Rentabilidad</t>
  </si>
  <si>
    <t>Item</t>
  </si>
  <si>
    <t>Descripcion</t>
  </si>
  <si>
    <t>Imagen</t>
  </si>
  <si>
    <t>Cant</t>
  </si>
  <si>
    <t>Valor Unitario</t>
  </si>
  <si>
    <t>Valor</t>
  </si>
  <si>
    <t>Licencia Windows 7 Pro, sin medio</t>
  </si>
  <si>
    <t>SUBTOTAL</t>
  </si>
  <si>
    <t xml:space="preserve">IVA </t>
  </si>
  <si>
    <t xml:space="preserve"> TOTAL</t>
  </si>
  <si>
    <t>CONTACTO COMERCIAL</t>
  </si>
  <si>
    <t>NOMBRE:</t>
  </si>
  <si>
    <t xml:space="preserve">Catalina Robledo </t>
  </si>
  <si>
    <t>Comercial Gerente del Proyecto</t>
  </si>
  <si>
    <t>EMPRESA:</t>
  </si>
  <si>
    <t>Soluproint S.A.S</t>
  </si>
  <si>
    <t>DIRECCION:</t>
  </si>
  <si>
    <t>CR 44 # 22 sur 51 Int 703</t>
  </si>
  <si>
    <t>E-MAIL:</t>
  </si>
  <si>
    <t>catalina.robledo@soluproint.com</t>
  </si>
  <si>
    <t>OBSERVACIONES GENERALES</t>
  </si>
  <si>
    <t>2. Después de generada la orden de compra los equipos serán entregados en un plazo máximo de 72 horas.</t>
  </si>
  <si>
    <t>3. La presente cotización tendrá una validez de 7 días hábiles a partir de le fecha de presentación.</t>
  </si>
  <si>
    <t>4. La condición comercial es pago a 30 días calendario después de probada la orden de compra; en caso de mora por el pago de la factura correspondiente a la presente cotización, se cobraran los intereses diarios máximos permitidos por ley.</t>
  </si>
  <si>
    <t>Codigo: PR-CSE- 01</t>
  </si>
  <si>
    <t>COTIZACION MEMORIAS ADICIONALES PARA SERVIDORES HP</t>
  </si>
  <si>
    <t>Pagina 1 de 1</t>
  </si>
  <si>
    <t xml:space="preserve">Puntos Colombia </t>
  </si>
  <si>
    <t>S061A</t>
  </si>
  <si>
    <t>Andres Felipe Alvarez</t>
  </si>
  <si>
    <t>Analista de Soporte</t>
  </si>
  <si>
    <r>
      <rPr>
        <sz val="11"/>
        <color rgb="FF002060"/>
        <rFont val="Arial"/>
        <charset val="134"/>
      </rPr>
      <t>NIT CLIENTE</t>
    </r>
    <r>
      <rPr>
        <b/>
        <sz val="10"/>
        <color rgb="FF002060"/>
        <rFont val="Arial"/>
        <charset val="134"/>
      </rPr>
      <t>:</t>
    </r>
  </si>
  <si>
    <t>andres.alvarez@puntoscolombia.com</t>
  </si>
  <si>
    <t>Carrera 48 Nro 32 B sur 139</t>
  </si>
  <si>
    <t>ENVIGADO</t>
  </si>
  <si>
    <t>COTIZACIÓN MEMORIAS ADICIONALES PARA SERVIDORES HP</t>
  </si>
  <si>
    <t>Memoria de 64 GB para servidor DL360 Gen 10</t>
  </si>
  <si>
    <t>Servicios de instalacion,configuracion y puesta a punto para cualquiera de las dos opciones de memorias adquiridas</t>
  </si>
  <si>
    <t>Pagos a realizar mediante transferencia bancaria a la cuenta de ahorros Bancolombia No. 90776379491 de Soluproint.</t>
  </si>
  <si>
    <t>Catalina Robledo</t>
  </si>
  <si>
    <t>Comercial Gerente del Proyectos</t>
  </si>
  <si>
    <t xml:space="preserve">COTIZACION USER CAL PARA SERVIDORES </t>
  </si>
  <si>
    <t xml:space="preserve">Schindler Andino </t>
  </si>
  <si>
    <t>S0106A</t>
  </si>
  <si>
    <t>Maria Elena Bravo</t>
  </si>
  <si>
    <t>Jefe de TI</t>
  </si>
  <si>
    <t>Maria.bravo@schindler.com</t>
  </si>
  <si>
    <t>320 7933913</t>
  </si>
  <si>
    <t>Calle 17 # 43f - 311</t>
  </si>
  <si>
    <t>Poblado</t>
  </si>
  <si>
    <t>ESCENARIO OPEN</t>
  </si>
  <si>
    <t>RENT</t>
  </si>
  <si>
    <t xml:space="preserve"> ESCENARIO OPEN SQL+CALS</t>
  </si>
  <si>
    <t>Nro de Parte</t>
  </si>
  <si>
    <t>Valor Unitario (USD)</t>
  </si>
  <si>
    <t>Valor (USD)</t>
  </si>
  <si>
    <t>COSTO</t>
  </si>
  <si>
    <t>SQLSvrStd 2017 SNGL OLP NL</t>
  </si>
  <si>
    <t>228-11135</t>
  </si>
  <si>
    <t>SQLCAL 2017 SNGL OLP NL UsrCAL</t>
  </si>
  <si>
    <t>359-06557</t>
  </si>
  <si>
    <t xml:space="preserve"> ESCENARIO OPEN SQL CORES</t>
  </si>
  <si>
    <t>SQLSvrStdCore 2017 SNGL OLP 2Lic NL CoreLic Qlfd</t>
  </si>
  <si>
    <t>7NQ-01158</t>
  </si>
  <si>
    <t xml:space="preserve">PLANILLA DEL PERSONAL PARA PLACA DE LOS CASCO </t>
  </si>
  <si>
    <t xml:space="preserve">Nombre Y Apellidos completos del Empleado </t>
  </si>
  <si>
    <t>Tipo de  RH</t>
  </si>
  <si>
    <t xml:space="preserve">Dimencion de la placa </t>
  </si>
  <si>
    <t>Jhon Darlinson Gomez Ibaguen</t>
  </si>
  <si>
    <t>B+</t>
  </si>
  <si>
    <t>24 mm</t>
  </si>
  <si>
    <t>Yenifer Arrieta Lidueña</t>
  </si>
  <si>
    <t>A+</t>
  </si>
  <si>
    <t>Angel Marcelo Buelvas Riaño</t>
  </si>
  <si>
    <t>O+</t>
  </si>
  <si>
    <t>Roberto Carlos Ahumada Jimenez</t>
  </si>
  <si>
    <t>Luis Fernando Gomez Montoya</t>
  </si>
  <si>
    <t>Mauricio Enrique Campo Vergara</t>
  </si>
  <si>
    <t xml:space="preserve">
Jamer Higuita Bedoya
</t>
  </si>
  <si>
    <t>Kervin  Rafael Ospino Torre</t>
  </si>
  <si>
    <t>Dany Samir Castañeda Londoño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</si>
</sst>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&quot;$&quot;\ * #,##0_-;\-&quot;$&quot;\ * #,##0_-;_-&quot;$&quot;\ * &quot;-&quot;_-;_-@_-"/>
    <numFmt numFmtId="179" formatCode="&quot;$&quot;\ #,##0"/>
    <numFmt numFmtId="180" formatCode="d&quot; de &quot;mmmm&quot; de &quot;yyyy"/>
    <numFmt numFmtId="181" formatCode="#,##0\ [$USD]"/>
    <numFmt numFmtId="182" formatCode="[$USD]\ #,##0"/>
    <numFmt numFmtId="183" formatCode="[$$-240A]\ #,##0"/>
  </numFmts>
  <fonts count="56">
    <font>
      <sz val="10"/>
      <color rgb="FF000000"/>
      <name val="Times New Roman"/>
      <charset val="204"/>
    </font>
    <font>
      <sz val="11"/>
      <color theme="1"/>
      <name val="Calibri"/>
      <charset val="134"/>
      <scheme val="minor"/>
    </font>
    <font>
      <b/>
      <sz val="14"/>
      <color rgb="FF000000"/>
      <name val="Arial"/>
      <charset val="134"/>
    </font>
    <font>
      <b/>
      <sz val="11"/>
      <color rgb="FF000000"/>
      <name val="Arial"/>
      <charset val="134"/>
    </font>
    <font>
      <b/>
      <sz val="11"/>
      <color theme="0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b/>
      <sz val="9"/>
      <name val="Arial"/>
      <charset val="134"/>
    </font>
    <font>
      <b/>
      <sz val="10"/>
      <color theme="3"/>
      <name val="Arial"/>
      <charset val="134"/>
    </font>
    <font>
      <sz val="10"/>
      <color rgb="FF000000"/>
      <name val="Arial"/>
      <charset val="134"/>
    </font>
    <font>
      <sz val="11"/>
      <color rgb="FF002060"/>
      <name val="Arial"/>
      <charset val="134"/>
    </font>
    <font>
      <sz val="10"/>
      <name val="Arial"/>
      <charset val="134"/>
    </font>
    <font>
      <b/>
      <sz val="11"/>
      <color rgb="FF002060"/>
      <name val="Arial"/>
      <charset val="134"/>
    </font>
    <font>
      <sz val="10"/>
      <color theme="1"/>
      <name val="Arial"/>
      <charset val="134"/>
    </font>
    <font>
      <u/>
      <sz val="10"/>
      <color indexed="12"/>
      <name val="Arial"/>
      <charset val="134"/>
    </font>
    <font>
      <b/>
      <sz val="12"/>
      <color rgb="FF002060"/>
      <name val="Arial"/>
      <charset val="134"/>
    </font>
    <font>
      <b/>
      <sz val="5"/>
      <color rgb="FF000000"/>
      <name val="Arial"/>
      <charset val="134"/>
    </font>
    <font>
      <b/>
      <sz val="10"/>
      <color rgb="FF000000"/>
      <name val="Arial"/>
      <charset val="134"/>
    </font>
    <font>
      <b/>
      <sz val="9"/>
      <color rgb="FF000000"/>
      <name val="Arial"/>
      <charset val="134"/>
    </font>
    <font>
      <b/>
      <sz val="12"/>
      <color rgb="FF002060"/>
      <name val="Tiempos"/>
      <charset val="134"/>
    </font>
    <font>
      <sz val="12"/>
      <color theme="1"/>
      <name val="Tiempos"/>
      <charset val="134"/>
    </font>
    <font>
      <sz val="12"/>
      <color indexed="8"/>
      <name val="Arial"/>
      <charset val="134"/>
    </font>
    <font>
      <sz val="11"/>
      <color rgb="FF000000"/>
      <name val="Arial"/>
      <charset val="134"/>
    </font>
    <font>
      <b/>
      <sz val="11"/>
      <name val="Arial"/>
      <charset val="134"/>
    </font>
    <font>
      <sz val="9"/>
      <name val="Arial"/>
      <charset val="134"/>
    </font>
    <font>
      <b/>
      <sz val="8"/>
      <color rgb="FF000000"/>
      <name val="Arial"/>
      <charset val="134"/>
    </font>
    <font>
      <sz val="12"/>
      <color theme="1"/>
      <name val="Arial"/>
      <charset val="134"/>
    </font>
    <font>
      <u/>
      <sz val="11"/>
      <color indexed="12"/>
      <name val="Arial"/>
      <charset val="134"/>
    </font>
    <font>
      <sz val="11"/>
      <color indexed="8"/>
      <name val="Arial"/>
      <charset val="134"/>
    </font>
    <font>
      <sz val="24"/>
      <color indexed="8"/>
      <name val="Arial"/>
      <charset val="134"/>
    </font>
    <font>
      <b/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b/>
      <sz val="10"/>
      <color rgb="FF000000"/>
      <name val="Tiempos"/>
      <charset val="134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MS Sans Serif"/>
      <charset val="134"/>
    </font>
    <font>
      <b/>
      <sz val="10"/>
      <color rgb="FF002060"/>
      <name val="Arial"/>
      <charset val="134"/>
    </font>
    <font>
      <b/>
      <sz val="9"/>
      <name val="Tahoma"/>
      <charset val="134"/>
    </font>
    <font>
      <sz val="9"/>
      <name val="Tahoma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1" fillId="12" borderId="53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54" applyNumberFormat="0" applyFill="0" applyAlignment="0" applyProtection="0">
      <alignment vertical="center"/>
    </xf>
    <xf numFmtId="0" fontId="39" fillId="0" borderId="54" applyNumberFormat="0" applyFill="0" applyAlignment="0" applyProtection="0">
      <alignment vertical="center"/>
    </xf>
    <xf numFmtId="0" fontId="40" fillId="0" borderId="5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3" borderId="56" applyNumberFormat="0" applyAlignment="0" applyProtection="0">
      <alignment vertical="center"/>
    </xf>
    <xf numFmtId="0" fontId="42" fillId="14" borderId="57" applyNumberFormat="0" applyAlignment="0" applyProtection="0">
      <alignment vertical="center"/>
    </xf>
    <xf numFmtId="0" fontId="43" fillId="14" borderId="56" applyNumberFormat="0" applyAlignment="0" applyProtection="0">
      <alignment vertical="center"/>
    </xf>
    <xf numFmtId="0" fontId="44" fillId="15" borderId="58" applyNumberFormat="0" applyAlignment="0" applyProtection="0">
      <alignment vertical="center"/>
    </xf>
    <xf numFmtId="0" fontId="45" fillId="0" borderId="59" applyNumberFormat="0" applyFill="0" applyAlignment="0" applyProtection="0">
      <alignment vertical="center"/>
    </xf>
    <xf numFmtId="0" fontId="46" fillId="0" borderId="60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12" fillId="0" borderId="0"/>
    <xf numFmtId="178" fontId="1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" fillId="0" borderId="0"/>
    <xf numFmtId="0" fontId="1" fillId="0" borderId="0"/>
    <xf numFmtId="0" fontId="52" fillId="0" borderId="0"/>
  </cellStyleXfs>
  <cellXfs count="204">
    <xf numFmtId="0" fontId="0" fillId="0" borderId="0" xfId="0" applyAlignment="1">
      <alignment horizontal="left" vertical="top"/>
    </xf>
    <xf numFmtId="0" fontId="1" fillId="0" borderId="0" xfId="57"/>
    <xf numFmtId="179" fontId="2" fillId="2" borderId="1" xfId="0" applyNumberFormat="1" applyFont="1" applyFill="1" applyBorder="1" applyAlignment="1">
      <alignment horizontal="center" vertical="center" wrapText="1"/>
    </xf>
    <xf numFmtId="179" fontId="3" fillId="2" borderId="2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179" fontId="3" fillId="2" borderId="4" xfId="0" applyNumberFormat="1" applyFont="1" applyFill="1" applyBorder="1" applyAlignment="1">
      <alignment horizontal="center" vertical="center" wrapText="1"/>
    </xf>
    <xf numFmtId="179" fontId="3" fillId="2" borderId="0" xfId="0" applyNumberFormat="1" applyFont="1" applyFill="1" applyBorder="1" applyAlignment="1">
      <alignment horizontal="center" vertical="center" wrapText="1"/>
    </xf>
    <xf numFmtId="179" fontId="3" fillId="2" borderId="5" xfId="0" applyNumberFormat="1" applyFont="1" applyFill="1" applyBorder="1" applyAlignment="1">
      <alignment horizontal="center" vertical="center" wrapText="1"/>
    </xf>
    <xf numFmtId="179" fontId="3" fillId="2" borderId="6" xfId="0" applyNumberFormat="1" applyFont="1" applyFill="1" applyBorder="1" applyAlignment="1">
      <alignment horizontal="center" vertical="center" wrapText="1"/>
    </xf>
    <xf numFmtId="179" fontId="3" fillId="2" borderId="7" xfId="0" applyNumberFormat="1" applyFont="1" applyFill="1" applyBorder="1" applyAlignment="1">
      <alignment horizontal="center" vertical="center" wrapText="1"/>
    </xf>
    <xf numFmtId="179" fontId="3" fillId="2" borderId="8" xfId="0" applyNumberFormat="1" applyFont="1" applyFill="1" applyBorder="1" applyAlignment="1">
      <alignment horizontal="center" vertical="center" wrapText="1"/>
    </xf>
    <xf numFmtId="0" fontId="4" fillId="3" borderId="9" xfId="57" applyFont="1" applyFill="1" applyBorder="1" applyAlignment="1">
      <alignment horizontal="center" vertical="center" wrapText="1"/>
    </xf>
    <xf numFmtId="0" fontId="1" fillId="0" borderId="9" xfId="57" applyBorder="1" applyAlignment="1">
      <alignment horizontal="center" vertical="center"/>
    </xf>
    <xf numFmtId="0" fontId="1" fillId="0" borderId="9" xfId="57" applyFont="1" applyBorder="1" applyAlignment="1">
      <alignment vertical="center"/>
    </xf>
    <xf numFmtId="0" fontId="1" fillId="0" borderId="9" xfId="57" applyFont="1" applyBorder="1" applyAlignment="1">
      <alignment horizontal="center" vertical="center"/>
    </xf>
    <xf numFmtId="0" fontId="5" fillId="0" borderId="0" xfId="57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9" fillId="4" borderId="6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/>
    </xf>
    <xf numFmtId="0" fontId="10" fillId="4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5" borderId="20" xfId="0" applyFont="1" applyFill="1" applyBorder="1" applyAlignment="1">
      <alignment horizontal="left" vertical="center"/>
    </xf>
    <xf numFmtId="0" fontId="11" fillId="5" borderId="21" xfId="0" applyFont="1" applyFill="1" applyBorder="1" applyAlignment="1">
      <alignment horizontal="left" vertical="center"/>
    </xf>
    <xf numFmtId="0" fontId="12" fillId="6" borderId="21" xfId="49" applyFill="1" applyBorder="1" applyAlignment="1" applyProtection="1">
      <alignment horizontal="center" vertical="center" wrapText="1"/>
      <protection locked="0"/>
    </xf>
    <xf numFmtId="0" fontId="13" fillId="6" borderId="21" xfId="49" applyFont="1" applyFill="1" applyBorder="1" applyAlignment="1" applyProtection="1">
      <alignment horizontal="center" vertical="center" wrapText="1"/>
      <protection locked="0"/>
    </xf>
    <xf numFmtId="0" fontId="11" fillId="5" borderId="22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horizontal="left" vertical="center"/>
    </xf>
    <xf numFmtId="0" fontId="12" fillId="6" borderId="9" xfId="49" applyFill="1" applyBorder="1" applyAlignment="1" applyProtection="1">
      <alignment horizontal="center" vertical="center" wrapText="1"/>
      <protection locked="0"/>
    </xf>
    <xf numFmtId="180" fontId="14" fillId="4" borderId="9" xfId="49" applyNumberFormat="1" applyFont="1" applyFill="1" applyBorder="1" applyAlignment="1">
      <alignment horizontal="center" vertical="center"/>
    </xf>
    <xf numFmtId="0" fontId="15" fillId="6" borderId="9" xfId="6" applyFill="1" applyBorder="1" applyAlignment="1" applyProtection="1">
      <alignment horizontal="center" vertical="center" wrapText="1"/>
      <protection locked="0"/>
    </xf>
    <xf numFmtId="0" fontId="11" fillId="5" borderId="23" xfId="0" applyFont="1" applyFill="1" applyBorder="1" applyAlignment="1">
      <alignment horizontal="left" vertical="center"/>
    </xf>
    <xf numFmtId="0" fontId="11" fillId="5" borderId="24" xfId="0" applyFont="1" applyFill="1" applyBorder="1" applyAlignment="1">
      <alignment horizontal="left" vertical="center"/>
    </xf>
    <xf numFmtId="0" fontId="12" fillId="6" borderId="24" xfId="49" applyFill="1" applyBorder="1" applyAlignment="1" applyProtection="1">
      <alignment horizontal="center" vertical="center" wrapText="1"/>
      <protection locked="0"/>
    </xf>
    <xf numFmtId="0" fontId="16" fillId="7" borderId="25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179" fontId="3" fillId="2" borderId="20" xfId="0" applyNumberFormat="1" applyFont="1" applyFill="1" applyBorder="1" applyAlignment="1">
      <alignment horizontal="center" vertical="center" wrapText="1"/>
    </xf>
    <xf numFmtId="179" fontId="3" fillId="2" borderId="21" xfId="0" applyNumberFormat="1" applyFont="1" applyFill="1" applyBorder="1" applyAlignment="1">
      <alignment horizontal="center" vertical="center" wrapText="1"/>
    </xf>
    <xf numFmtId="179" fontId="17" fillId="2" borderId="22" xfId="0" applyNumberFormat="1" applyFont="1" applyFill="1" applyBorder="1" applyAlignment="1">
      <alignment horizontal="center" vertical="center" wrapText="1"/>
    </xf>
    <xf numFmtId="179" fontId="18" fillId="2" borderId="9" xfId="0" applyNumberFormat="1" applyFont="1" applyFill="1" applyBorder="1" applyAlignment="1">
      <alignment horizontal="center" vertical="center" wrapText="1"/>
    </xf>
    <xf numFmtId="179" fontId="19" fillId="2" borderId="9" xfId="0" applyNumberFormat="1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181" fontId="10" fillId="0" borderId="9" xfId="0" applyNumberFormat="1" applyFont="1" applyBorder="1" applyAlignment="1">
      <alignment vertical="center" wrapText="1"/>
    </xf>
    <xf numFmtId="0" fontId="18" fillId="2" borderId="22" xfId="55" applyFont="1" applyFill="1" applyBorder="1" applyAlignment="1">
      <alignment horizontal="center" vertical="center" wrapText="1"/>
    </xf>
    <xf numFmtId="0" fontId="18" fillId="2" borderId="9" xfId="55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9" fontId="8" fillId="0" borderId="9" xfId="0" applyNumberFormat="1" applyFont="1" applyBorder="1" applyAlignment="1">
      <alignment vertical="center" wrapText="1"/>
    </xf>
    <xf numFmtId="0" fontId="18" fillId="2" borderId="23" xfId="55" applyFont="1" applyFill="1" applyBorder="1" applyAlignment="1">
      <alignment horizontal="center" vertical="center" wrapText="1"/>
    </xf>
    <xf numFmtId="0" fontId="18" fillId="2" borderId="24" xfId="55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182" fontId="10" fillId="0" borderId="9" xfId="0" applyNumberFormat="1" applyFont="1" applyBorder="1" applyAlignment="1">
      <alignment vertical="center" wrapText="1"/>
    </xf>
    <xf numFmtId="0" fontId="20" fillId="7" borderId="20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0" fillId="7" borderId="21" xfId="0" applyFont="1" applyFill="1" applyBorder="1" applyAlignment="1">
      <alignment horizontal="center" vertical="center" wrapText="1"/>
    </xf>
    <xf numFmtId="0" fontId="21" fillId="5" borderId="22" xfId="0" applyFont="1" applyFill="1" applyBorder="1" applyAlignment="1">
      <alignment vertical="center"/>
    </xf>
    <xf numFmtId="0" fontId="21" fillId="5" borderId="27" xfId="0" applyFont="1" applyFill="1" applyBorder="1" applyAlignment="1">
      <alignment vertical="center"/>
    </xf>
    <xf numFmtId="0" fontId="22" fillId="8" borderId="9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vertical="center"/>
    </xf>
    <xf numFmtId="0" fontId="21" fillId="5" borderId="28" xfId="0" applyFont="1" applyFill="1" applyBorder="1" applyAlignment="1">
      <alignment vertical="center"/>
    </xf>
    <xf numFmtId="0" fontId="15" fillId="8" borderId="24" xfId="6" applyFill="1" applyBorder="1" applyAlignment="1">
      <alignment horizontal="center" vertical="center" wrapText="1"/>
    </xf>
    <xf numFmtId="0" fontId="22" fillId="8" borderId="24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0" fillId="0" borderId="5" xfId="0" applyBorder="1" applyAlignment="1">
      <alignment horizontal="left" vertical="top"/>
    </xf>
    <xf numFmtId="0" fontId="8" fillId="0" borderId="8" xfId="0" applyFont="1" applyBorder="1" applyAlignment="1">
      <alignment vertical="center"/>
    </xf>
    <xf numFmtId="0" fontId="11" fillId="6" borderId="29" xfId="49" applyFont="1" applyFill="1" applyBorder="1" applyAlignment="1" applyProtection="1">
      <alignment horizontal="center" vertical="center" wrapText="1"/>
      <protection locked="0"/>
    </xf>
    <xf numFmtId="180" fontId="14" fillId="4" borderId="30" xfId="49" applyNumberFormat="1" applyFont="1" applyFill="1" applyBorder="1" applyAlignment="1">
      <alignment horizontal="center" vertical="center"/>
    </xf>
    <xf numFmtId="0" fontId="12" fillId="6" borderId="30" xfId="49" applyFill="1" applyBorder="1" applyAlignment="1" applyProtection="1">
      <alignment horizontal="center" vertical="center" wrapText="1"/>
      <protection locked="0"/>
    </xf>
    <xf numFmtId="0" fontId="12" fillId="6" borderId="31" xfId="49" applyFill="1" applyBorder="1" applyAlignment="1" applyProtection="1">
      <alignment horizontal="center" vertical="center" wrapText="1"/>
      <protection locked="0"/>
    </xf>
    <xf numFmtId="0" fontId="16" fillId="7" borderId="32" xfId="0" applyFont="1" applyFill="1" applyBorder="1" applyAlignment="1">
      <alignment horizontal="center" vertical="center" wrapText="1"/>
    </xf>
    <xf numFmtId="179" fontId="3" fillId="2" borderId="29" xfId="0" applyNumberFormat="1" applyFont="1" applyFill="1" applyBorder="1" applyAlignment="1">
      <alignment horizontal="center" vertical="center" wrapText="1"/>
    </xf>
    <xf numFmtId="179" fontId="18" fillId="2" borderId="30" xfId="0" applyNumberFormat="1" applyFont="1" applyFill="1" applyBorder="1" applyAlignment="1">
      <alignment horizontal="center" vertical="center" wrapText="1"/>
    </xf>
    <xf numFmtId="181" fontId="10" fillId="0" borderId="30" xfId="0" applyNumberFormat="1" applyFont="1" applyBorder="1" applyAlignment="1">
      <alignment vertical="center" wrapText="1"/>
    </xf>
    <xf numFmtId="181" fontId="18" fillId="0" borderId="31" xfId="0" applyNumberFormat="1" applyFont="1" applyBorder="1" applyAlignment="1">
      <alignment vertical="center" wrapText="1"/>
    </xf>
    <xf numFmtId="182" fontId="10" fillId="0" borderId="30" xfId="0" applyNumberFormat="1" applyFont="1" applyBorder="1" applyAlignment="1">
      <alignment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22" fillId="8" borderId="30" xfId="0" applyFont="1" applyFill="1" applyBorder="1" applyAlignment="1">
      <alignment horizontal="center" vertical="center" wrapText="1"/>
    </xf>
    <xf numFmtId="0" fontId="22" fillId="8" borderId="31" xfId="0" applyFont="1" applyFill="1" applyBorder="1" applyAlignment="1">
      <alignment horizontal="center" vertical="center" wrapText="1"/>
    </xf>
    <xf numFmtId="179" fontId="24" fillId="4" borderId="0" xfId="0" applyNumberFormat="1" applyFont="1" applyFill="1" applyAlignment="1">
      <alignment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horizontal="center" vertical="center" wrapText="1"/>
    </xf>
    <xf numFmtId="179" fontId="17" fillId="2" borderId="34" xfId="0" applyNumberFormat="1" applyFont="1" applyFill="1" applyBorder="1" applyAlignment="1">
      <alignment horizontal="center" vertical="center" wrapText="1"/>
    </xf>
    <xf numFmtId="179" fontId="18" fillId="2" borderId="35" xfId="0" applyNumberFormat="1" applyFont="1" applyFill="1" applyBorder="1" applyAlignment="1">
      <alignment horizontal="center" vertical="center" wrapText="1"/>
    </xf>
    <xf numFmtId="179" fontId="19" fillId="2" borderId="35" xfId="0" applyNumberFormat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183" fontId="10" fillId="0" borderId="21" xfId="0" applyNumberFormat="1" applyFont="1" applyBorder="1" applyAlignment="1">
      <alignment vertical="center" wrapText="1"/>
    </xf>
    <xf numFmtId="183" fontId="10" fillId="0" borderId="9" xfId="0" applyNumberFormat="1" applyFont="1" applyBorder="1" applyAlignment="1">
      <alignment vertical="center" wrapText="1"/>
    </xf>
    <xf numFmtId="0" fontId="16" fillId="7" borderId="36" xfId="0" applyFont="1" applyFill="1" applyBorder="1" applyAlignment="1">
      <alignment horizontal="center" vertical="center" wrapText="1"/>
    </xf>
    <xf numFmtId="179" fontId="18" fillId="2" borderId="37" xfId="0" applyNumberFormat="1" applyFont="1" applyFill="1" applyBorder="1" applyAlignment="1">
      <alignment horizontal="center" vertical="center" wrapText="1"/>
    </xf>
    <xf numFmtId="183" fontId="10" fillId="0" borderId="29" xfId="0" applyNumberFormat="1" applyFont="1" applyBorder="1" applyAlignment="1">
      <alignment vertical="center" wrapText="1"/>
    </xf>
    <xf numFmtId="183" fontId="10" fillId="0" borderId="30" xfId="0" applyNumberFormat="1" applyFont="1" applyBorder="1" applyAlignment="1">
      <alignment vertical="center" wrapText="1"/>
    </xf>
    <xf numFmtId="183" fontId="10" fillId="0" borderId="31" xfId="0" applyNumberFormat="1" applyFont="1" applyBorder="1" applyAlignment="1">
      <alignment vertical="center" wrapText="1"/>
    </xf>
    <xf numFmtId="0" fontId="7" fillId="0" borderId="0" xfId="55" applyAlignment="1">
      <alignment horizontal="left" vertical="top"/>
    </xf>
    <xf numFmtId="0" fontId="8" fillId="0" borderId="1" xfId="55" applyFont="1" applyBorder="1" applyAlignment="1">
      <alignment horizontal="center" vertical="center" wrapText="1"/>
    </xf>
    <xf numFmtId="0" fontId="8" fillId="0" borderId="2" xfId="55" applyFont="1" applyBorder="1" applyAlignment="1">
      <alignment horizontal="center" vertical="center" wrapText="1"/>
    </xf>
    <xf numFmtId="0" fontId="8" fillId="0" borderId="10" xfId="55" applyFont="1" applyBorder="1" applyAlignment="1">
      <alignment horizontal="center" vertical="center" wrapText="1"/>
    </xf>
    <xf numFmtId="0" fontId="8" fillId="0" borderId="11" xfId="55" applyFont="1" applyBorder="1" applyAlignment="1">
      <alignment horizontal="center" vertical="center" wrapText="1"/>
    </xf>
    <xf numFmtId="0" fontId="8" fillId="0" borderId="12" xfId="55" applyFont="1" applyBorder="1" applyAlignment="1">
      <alignment horizontal="center" vertical="center" wrapText="1"/>
    </xf>
    <xf numFmtId="0" fontId="8" fillId="0" borderId="13" xfId="55" applyFont="1" applyBorder="1" applyAlignment="1">
      <alignment horizontal="center" vertical="center" wrapText="1"/>
    </xf>
    <xf numFmtId="0" fontId="8" fillId="0" borderId="14" xfId="55" applyFont="1" applyBorder="1" applyAlignment="1">
      <alignment horizontal="center" vertical="center" wrapText="1"/>
    </xf>
    <xf numFmtId="0" fontId="8" fillId="0" borderId="4" xfId="55" applyFont="1" applyBorder="1" applyAlignment="1">
      <alignment horizontal="center" vertical="center" wrapText="1"/>
    </xf>
    <xf numFmtId="0" fontId="8" fillId="0" borderId="0" xfId="55" applyFont="1" applyAlignment="1">
      <alignment horizontal="center" vertical="center" wrapText="1"/>
    </xf>
    <xf numFmtId="0" fontId="8" fillId="0" borderId="15" xfId="55" applyFont="1" applyBorder="1" applyAlignment="1">
      <alignment horizontal="center" vertical="center" wrapText="1"/>
    </xf>
    <xf numFmtId="0" fontId="8" fillId="0" borderId="16" xfId="55" applyFont="1" applyBorder="1" applyAlignment="1">
      <alignment horizontal="center" vertical="center" wrapText="1"/>
    </xf>
    <xf numFmtId="0" fontId="8" fillId="0" borderId="9" xfId="55" applyFont="1" applyBorder="1" applyAlignment="1">
      <alignment vertical="center"/>
    </xf>
    <xf numFmtId="0" fontId="9" fillId="4" borderId="38" xfId="55" applyFont="1" applyFill="1" applyBorder="1" applyAlignment="1">
      <alignment horizontal="center" vertical="top" wrapText="1"/>
    </xf>
    <xf numFmtId="0" fontId="9" fillId="4" borderId="39" xfId="55" applyFont="1" applyFill="1" applyBorder="1" applyAlignment="1">
      <alignment horizontal="center" vertical="top" wrapText="1"/>
    </xf>
    <xf numFmtId="0" fontId="10" fillId="0" borderId="39" xfId="55" applyFont="1" applyBorder="1" applyAlignment="1">
      <alignment horizontal="center" vertical="top"/>
    </xf>
    <xf numFmtId="0" fontId="8" fillId="0" borderId="40" xfId="55" applyFont="1" applyBorder="1" applyAlignment="1">
      <alignment horizontal="center" vertical="center" wrapText="1"/>
    </xf>
    <xf numFmtId="0" fontId="8" fillId="0" borderId="39" xfId="55" applyFont="1" applyBorder="1" applyAlignment="1">
      <alignment horizontal="center" vertical="center" wrapText="1"/>
    </xf>
    <xf numFmtId="0" fontId="8" fillId="0" borderId="41" xfId="55" applyFont="1" applyBorder="1" applyAlignment="1">
      <alignment horizontal="center" vertical="center" wrapText="1"/>
    </xf>
    <xf numFmtId="0" fontId="8" fillId="0" borderId="42" xfId="55" applyFont="1" applyBorder="1" applyAlignment="1">
      <alignment vertical="center"/>
    </xf>
    <xf numFmtId="0" fontId="10" fillId="4" borderId="0" xfId="55" applyFont="1" applyFill="1" applyAlignment="1">
      <alignment horizontal="left" vertical="top" wrapText="1"/>
    </xf>
    <xf numFmtId="0" fontId="10" fillId="0" borderId="0" xfId="55" applyFont="1" applyAlignment="1">
      <alignment horizontal="left" vertical="top"/>
    </xf>
    <xf numFmtId="0" fontId="11" fillId="5" borderId="20" xfId="55" applyFont="1" applyFill="1" applyBorder="1" applyAlignment="1">
      <alignment horizontal="left" vertical="center"/>
    </xf>
    <xf numFmtId="0" fontId="11" fillId="5" borderId="21" xfId="55" applyFont="1" applyFill="1" applyBorder="1" applyAlignment="1">
      <alignment horizontal="left" vertical="center"/>
    </xf>
    <xf numFmtId="0" fontId="25" fillId="6" borderId="21" xfId="49" applyFont="1" applyFill="1" applyBorder="1" applyAlignment="1" applyProtection="1">
      <alignment horizontal="center" vertical="center" wrapText="1"/>
      <protection locked="0"/>
    </xf>
    <xf numFmtId="0" fontId="11" fillId="5" borderId="22" xfId="55" applyFont="1" applyFill="1" applyBorder="1" applyAlignment="1">
      <alignment horizontal="left" vertical="center"/>
    </xf>
    <xf numFmtId="0" fontId="11" fillId="5" borderId="9" xfId="55" applyFont="1" applyFill="1" applyBorder="1" applyAlignment="1">
      <alignment horizontal="left" vertical="center"/>
    </xf>
    <xf numFmtId="0" fontId="11" fillId="5" borderId="23" xfId="55" applyFont="1" applyFill="1" applyBorder="1" applyAlignment="1">
      <alignment horizontal="left" vertical="center"/>
    </xf>
    <xf numFmtId="0" fontId="11" fillId="5" borderId="24" xfId="55" applyFont="1" applyFill="1" applyBorder="1" applyAlignment="1">
      <alignment horizontal="left" vertical="center"/>
    </xf>
    <xf numFmtId="0" fontId="16" fillId="7" borderId="33" xfId="55" applyFont="1" applyFill="1" applyBorder="1" applyAlignment="1">
      <alignment horizontal="center" vertical="center" wrapText="1"/>
    </xf>
    <xf numFmtId="0" fontId="16" fillId="7" borderId="10" xfId="55" applyFont="1" applyFill="1" applyBorder="1" applyAlignment="1">
      <alignment horizontal="center" vertical="center" wrapText="1"/>
    </xf>
    <xf numFmtId="0" fontId="16" fillId="7" borderId="14" xfId="55" applyFont="1" applyFill="1" applyBorder="1" applyAlignment="1">
      <alignment horizontal="center" vertical="center" wrapText="1"/>
    </xf>
    <xf numFmtId="179" fontId="26" fillId="2" borderId="22" xfId="55" applyNumberFormat="1" applyFont="1" applyFill="1" applyBorder="1" applyAlignment="1">
      <alignment horizontal="center" vertical="center" wrapText="1"/>
    </xf>
    <xf numFmtId="179" fontId="18" fillId="2" borderId="9" xfId="55" applyNumberFormat="1" applyFont="1" applyFill="1" applyBorder="1" applyAlignment="1">
      <alignment horizontal="center" vertical="center" wrapText="1"/>
    </xf>
    <xf numFmtId="179" fontId="19" fillId="2" borderId="9" xfId="55" applyNumberFormat="1" applyFont="1" applyFill="1" applyBorder="1" applyAlignment="1">
      <alignment horizontal="center" vertical="center" wrapText="1"/>
    </xf>
    <xf numFmtId="0" fontId="12" fillId="0" borderId="22" xfId="55" applyFont="1" applyBorder="1" applyAlignment="1">
      <alignment horizontal="center" vertical="center" wrapText="1"/>
    </xf>
    <xf numFmtId="0" fontId="25" fillId="0" borderId="9" xfId="55" applyFont="1" applyBorder="1" applyAlignment="1">
      <alignment horizontal="left" vertical="center" wrapText="1"/>
    </xf>
    <xf numFmtId="0" fontId="7" fillId="0" borderId="0" xfId="55"/>
    <xf numFmtId="0" fontId="12" fillId="0" borderId="9" xfId="55" applyFont="1" applyBorder="1" applyAlignment="1">
      <alignment horizontal="center" vertical="center" wrapText="1"/>
    </xf>
    <xf numFmtId="179" fontId="18" fillId="0" borderId="9" xfId="55" applyNumberFormat="1" applyFont="1" applyBorder="1" applyAlignment="1">
      <alignment vertical="center" wrapText="1"/>
    </xf>
    <xf numFmtId="0" fontId="23" fillId="2" borderId="1" xfId="55" applyFont="1" applyFill="1" applyBorder="1" applyAlignment="1">
      <alignment horizontal="center" vertical="center" wrapText="1"/>
    </xf>
    <xf numFmtId="0" fontId="23" fillId="2" borderId="2" xfId="55" applyFont="1" applyFill="1" applyBorder="1" applyAlignment="1">
      <alignment horizontal="center" vertical="center" wrapText="1"/>
    </xf>
    <xf numFmtId="0" fontId="23" fillId="2" borderId="3" xfId="55" applyFont="1" applyFill="1" applyBorder="1" applyAlignment="1">
      <alignment horizontal="center" vertical="center" wrapText="1"/>
    </xf>
    <xf numFmtId="0" fontId="8" fillId="0" borderId="27" xfId="55" applyFont="1" applyBorder="1" applyAlignment="1">
      <alignment horizontal="center" vertical="center" wrapText="1"/>
    </xf>
    <xf numFmtId="0" fontId="8" fillId="0" borderId="9" xfId="55" applyFont="1" applyBorder="1" applyAlignment="1">
      <alignment horizontal="center" vertical="center" wrapText="1"/>
    </xf>
    <xf numFmtId="0" fontId="23" fillId="2" borderId="4" xfId="55" applyFont="1" applyFill="1" applyBorder="1" applyAlignment="1">
      <alignment horizontal="center" vertical="center" wrapText="1"/>
    </xf>
    <xf numFmtId="0" fontId="23" fillId="2" borderId="0" xfId="55" applyFont="1" applyFill="1" applyAlignment="1">
      <alignment horizontal="center" vertical="center" wrapText="1"/>
    </xf>
    <xf numFmtId="0" fontId="23" fillId="2" borderId="5" xfId="55" applyFont="1" applyFill="1" applyBorder="1" applyAlignment="1">
      <alignment horizontal="center" vertical="center" wrapText="1"/>
    </xf>
    <xf numFmtId="9" fontId="8" fillId="0" borderId="9" xfId="55" applyNumberFormat="1" applyFont="1" applyBorder="1" applyAlignment="1">
      <alignment vertical="center" wrapText="1"/>
    </xf>
    <xf numFmtId="0" fontId="23" fillId="2" borderId="6" xfId="55" applyFont="1" applyFill="1" applyBorder="1" applyAlignment="1">
      <alignment horizontal="center" vertical="center" wrapText="1"/>
    </xf>
    <xf numFmtId="0" fontId="23" fillId="2" borderId="7" xfId="55" applyFont="1" applyFill="1" applyBorder="1" applyAlignment="1">
      <alignment horizontal="center" vertical="center" wrapText="1"/>
    </xf>
    <xf numFmtId="0" fontId="23" fillId="2" borderId="8" xfId="55" applyFont="1" applyFill="1" applyBorder="1" applyAlignment="1">
      <alignment horizontal="center" vertical="center" wrapText="1"/>
    </xf>
    <xf numFmtId="0" fontId="8" fillId="0" borderId="28" xfId="55" applyFont="1" applyBorder="1" applyAlignment="1">
      <alignment horizontal="center" vertical="center" wrapText="1"/>
    </xf>
    <xf numFmtId="0" fontId="8" fillId="0" borderId="24" xfId="55" applyFont="1" applyBorder="1" applyAlignment="1">
      <alignment horizontal="center" vertical="center" wrapText="1"/>
    </xf>
    <xf numFmtId="0" fontId="16" fillId="7" borderId="20" xfId="55" applyFont="1" applyFill="1" applyBorder="1" applyAlignment="1">
      <alignment horizontal="center" vertical="center" wrapText="1"/>
    </xf>
    <xf numFmtId="0" fontId="16" fillId="7" borderId="13" xfId="55" applyFont="1" applyFill="1" applyBorder="1" applyAlignment="1">
      <alignment horizontal="center" vertical="center" wrapText="1"/>
    </xf>
    <xf numFmtId="0" fontId="16" fillId="7" borderId="21" xfId="55" applyFont="1" applyFill="1" applyBorder="1" applyAlignment="1">
      <alignment horizontal="center" vertical="center" wrapText="1"/>
    </xf>
    <xf numFmtId="0" fontId="27" fillId="5" borderId="22" xfId="55" applyFont="1" applyFill="1" applyBorder="1" applyAlignment="1">
      <alignment vertical="center"/>
    </xf>
    <xf numFmtId="0" fontId="27" fillId="5" borderId="27" xfId="55" applyFont="1" applyFill="1" applyBorder="1" applyAlignment="1">
      <alignment vertical="center"/>
    </xf>
    <xf numFmtId="0" fontId="22" fillId="8" borderId="9" xfId="55" applyFont="1" applyFill="1" applyBorder="1" applyAlignment="1">
      <alignment horizontal="center" vertical="center" wrapText="1"/>
    </xf>
    <xf numFmtId="0" fontId="27" fillId="5" borderId="23" xfId="55" applyFont="1" applyFill="1" applyBorder="1" applyAlignment="1">
      <alignment vertical="center"/>
    </xf>
    <xf numFmtId="0" fontId="27" fillId="5" borderId="28" xfId="55" applyFont="1" applyFill="1" applyBorder="1" applyAlignment="1">
      <alignment vertical="center"/>
    </xf>
    <xf numFmtId="0" fontId="28" fillId="8" borderId="24" xfId="6" applyFont="1" applyFill="1" applyBorder="1" applyAlignment="1">
      <alignment horizontal="center" vertical="center" wrapText="1"/>
    </xf>
    <xf numFmtId="0" fontId="29" fillId="8" borderId="24" xfId="55" applyFont="1" applyFill="1" applyBorder="1" applyAlignment="1">
      <alignment horizontal="center" vertical="center" wrapText="1"/>
    </xf>
    <xf numFmtId="0" fontId="27" fillId="6" borderId="0" xfId="55" applyFont="1" applyFill="1" applyAlignment="1">
      <alignment vertical="center"/>
    </xf>
    <xf numFmtId="0" fontId="30" fillId="8" borderId="0" xfId="55" applyFont="1" applyFill="1" applyAlignment="1">
      <alignment horizontal="left" vertical="center" wrapText="1"/>
    </xf>
    <xf numFmtId="0" fontId="16" fillId="7" borderId="43" xfId="55" applyFont="1" applyFill="1" applyBorder="1" applyAlignment="1">
      <alignment horizontal="center" vertical="center"/>
    </xf>
    <xf numFmtId="0" fontId="16" fillId="7" borderId="12" xfId="55" applyFont="1" applyFill="1" applyBorder="1" applyAlignment="1">
      <alignment horizontal="center" vertical="center"/>
    </xf>
    <xf numFmtId="0" fontId="22" fillId="4" borderId="44" xfId="55" applyFont="1" applyFill="1" applyBorder="1" applyAlignment="1">
      <alignment horizontal="left" vertical="center" wrapText="1"/>
    </xf>
    <xf numFmtId="0" fontId="22" fillId="4" borderId="45" xfId="55" applyFont="1" applyFill="1" applyBorder="1" applyAlignment="1">
      <alignment horizontal="left" vertical="center" wrapText="1"/>
    </xf>
    <xf numFmtId="0" fontId="8" fillId="0" borderId="3" xfId="55" applyFont="1" applyBorder="1" applyAlignment="1">
      <alignment vertical="center"/>
    </xf>
    <xf numFmtId="0" fontId="8" fillId="0" borderId="5" xfId="55" applyFont="1" applyBorder="1" applyAlignment="1">
      <alignment vertical="center"/>
    </xf>
    <xf numFmtId="0" fontId="8" fillId="0" borderId="46" xfId="55" applyFont="1" applyBorder="1" applyAlignment="1">
      <alignment vertical="center"/>
    </xf>
    <xf numFmtId="0" fontId="16" fillId="7" borderId="36" xfId="55" applyFont="1" applyFill="1" applyBorder="1" applyAlignment="1">
      <alignment horizontal="center" vertical="center" wrapText="1"/>
    </xf>
    <xf numFmtId="0" fontId="31" fillId="9" borderId="47" xfId="55" applyFont="1" applyFill="1" applyBorder="1" applyAlignment="1">
      <alignment horizontal="center" vertical="center"/>
    </xf>
    <xf numFmtId="0" fontId="31" fillId="9" borderId="48" xfId="55" applyFont="1" applyFill="1" applyBorder="1" applyAlignment="1">
      <alignment horizontal="center" vertical="center"/>
    </xf>
    <xf numFmtId="0" fontId="31" fillId="9" borderId="49" xfId="55" applyFont="1" applyFill="1" applyBorder="1" applyAlignment="1">
      <alignment horizontal="center" vertical="center"/>
    </xf>
    <xf numFmtId="179" fontId="18" fillId="2" borderId="30" xfId="55" applyNumberFormat="1" applyFont="1" applyFill="1" applyBorder="1" applyAlignment="1">
      <alignment horizontal="center" vertical="center" wrapText="1"/>
    </xf>
    <xf numFmtId="0" fontId="32" fillId="10" borderId="50" xfId="55" applyFont="1" applyFill="1" applyBorder="1" applyAlignment="1">
      <alignment horizontal="center" vertical="top"/>
    </xf>
    <xf numFmtId="179" fontId="18" fillId="0" borderId="30" xfId="55" applyNumberFormat="1" applyFont="1" applyBorder="1" applyAlignment="1">
      <alignment vertical="center" wrapText="1"/>
    </xf>
    <xf numFmtId="179" fontId="33" fillId="0" borderId="0" xfId="55" applyNumberFormat="1" applyFont="1" applyAlignment="1">
      <alignment vertical="center" wrapText="1"/>
    </xf>
    <xf numFmtId="179" fontId="24" fillId="11" borderId="31" xfId="55" applyNumberFormat="1" applyFont="1" applyFill="1" applyBorder="1" applyAlignment="1">
      <alignment vertical="center" wrapText="1"/>
    </xf>
    <xf numFmtId="0" fontId="16" fillId="7" borderId="29" xfId="55" applyFont="1" applyFill="1" applyBorder="1" applyAlignment="1">
      <alignment horizontal="center" vertical="center" wrapText="1"/>
    </xf>
    <xf numFmtId="0" fontId="22" fillId="8" borderId="30" xfId="55" applyFont="1" applyFill="1" applyBorder="1" applyAlignment="1">
      <alignment horizontal="center" vertical="center" wrapText="1"/>
    </xf>
    <xf numFmtId="0" fontId="29" fillId="8" borderId="31" xfId="55" applyFont="1" applyFill="1" applyBorder="1" applyAlignment="1">
      <alignment horizontal="center" vertical="center" wrapText="1"/>
    </xf>
    <xf numFmtId="0" fontId="16" fillId="7" borderId="51" xfId="55" applyFont="1" applyFill="1" applyBorder="1" applyAlignment="1">
      <alignment horizontal="center" vertical="center"/>
    </xf>
    <xf numFmtId="0" fontId="22" fillId="4" borderId="52" xfId="55" applyFont="1" applyFill="1" applyBorder="1" applyAlignment="1">
      <alignment horizontal="left" vertical="center" wrapText="1"/>
    </xf>
  </cellXfs>
  <cellStyles count="5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  <cellStyle name="Cancel" xfId="49"/>
    <cellStyle name="Moneda [0] 2" xfId="50"/>
    <cellStyle name="Normal 10 2 2 3" xfId="51"/>
    <cellStyle name="Normal 2" xfId="52"/>
    <cellStyle name="Normal 2 2" xfId="53"/>
    <cellStyle name="Normal 2 56" xfId="54"/>
    <cellStyle name="Normal 3" xfId="55"/>
    <cellStyle name="Normal 4" xfId="56"/>
    <cellStyle name="Normal 5" xfId="57"/>
    <cellStyle name="Normal 2 3" xfId="58"/>
  </cellStyles>
  <tableStyles count="0" defaultTableStyle="TableStyleMedium9" defaultPivotStyle="PivotStyleLight16"/>
  <colors>
    <mruColors>
      <color rgb="00BEF8D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image" Target="../media/image6.png"/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123825</xdr:colOff>
      <xdr:row>0</xdr:row>
      <xdr:rowOff>0</xdr:rowOff>
    </xdr:from>
    <xdr:to>
      <xdr:col>3</xdr:col>
      <xdr:colOff>1543051</xdr:colOff>
      <xdr:row>4</xdr:row>
      <xdr:rowOff>45478</xdr:rowOff>
    </xdr:to>
    <xdr:pic>
      <xdr:nvPicPr>
        <xdr:cNvPr id="2" name="Imagen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685" y="0"/>
          <a:ext cx="2836545" cy="1140460"/>
        </a:xfrm>
        <a:prstGeom prst="rect">
          <a:avLst/>
        </a:prstGeom>
      </xdr:spPr>
    </xdr:pic>
    <xdr:clientData/>
  </xdr:twoCellAnchor>
  <xdr:twoCellAnchor editAs="oneCell">
    <xdr:from>
      <xdr:col>8</xdr:col>
      <xdr:colOff>28575</xdr:colOff>
      <xdr:row>0</xdr:row>
      <xdr:rowOff>171450</xdr:rowOff>
    </xdr:from>
    <xdr:to>
      <xdr:col>8</xdr:col>
      <xdr:colOff>829131</xdr:colOff>
      <xdr:row>2</xdr:row>
      <xdr:rowOff>9525</xdr:rowOff>
    </xdr:to>
    <xdr:pic>
      <xdr:nvPicPr>
        <xdr:cNvPr id="3" name="Imagen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95975" y="171450"/>
          <a:ext cx="8001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180976</xdr:colOff>
      <xdr:row>11</xdr:row>
      <xdr:rowOff>323850</xdr:rowOff>
    </xdr:from>
    <xdr:to>
      <xdr:col>5</xdr:col>
      <xdr:colOff>638176</xdr:colOff>
      <xdr:row>12</xdr:row>
      <xdr:rowOff>630555</xdr:rowOff>
    </xdr:to>
    <xdr:pic>
      <xdr:nvPicPr>
        <xdr:cNvPr id="4" name="Imagen 3" descr="Imagen relacionada"/>
        <xdr:cNvPicPr>
          <a:picLocks noChangeAspect="1" noChangeArrowheads="1"/>
        </xdr:cNvPicPr>
      </xdr:nvPicPr>
      <xdr:blipFill>
        <a:blip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800475" y="3049905"/>
          <a:ext cx="45720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3</xdr:col>
      <xdr:colOff>1343025</xdr:colOff>
      <xdr:row>3</xdr:row>
      <xdr:rowOff>52988</xdr:rowOff>
    </xdr:to>
    <xdr:pic>
      <xdr:nvPicPr>
        <xdr:cNvPr id="2" name="Imagen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0"/>
          <a:ext cx="2379345" cy="852805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304800</xdr:colOff>
      <xdr:row>12</xdr:row>
      <xdr:rowOff>304800</xdr:rowOff>
    </xdr:to>
    <xdr:sp>
      <xdr:nvSpPr>
        <xdr:cNvPr id="14" name="AutoShape 1" descr="Resultado de imagen para rack de muro"/>
        <xdr:cNvSpPr>
          <a:spLocks noChangeAspect="1" noChangeArrowheads="1"/>
        </xdr:cNvSpPr>
      </xdr:nvSpPr>
      <xdr:spPr>
        <a:xfrm>
          <a:off x="11292840" y="276987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304800</xdr:colOff>
      <xdr:row>12</xdr:row>
      <xdr:rowOff>304800</xdr:rowOff>
    </xdr:to>
    <xdr:sp>
      <xdr:nvSpPr>
        <xdr:cNvPr id="4" name="AutoShape 1" descr="Resultado de imagen para MICRONET750"/>
        <xdr:cNvSpPr>
          <a:spLocks noChangeAspect="1" noChangeArrowheads="1"/>
        </xdr:cNvSpPr>
      </xdr:nvSpPr>
      <xdr:spPr>
        <a:xfrm>
          <a:off x="9372600" y="276987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66675</xdr:colOff>
      <xdr:row>0</xdr:row>
      <xdr:rowOff>95250</xdr:rowOff>
    </xdr:from>
    <xdr:to>
      <xdr:col>8</xdr:col>
      <xdr:colOff>847724</xdr:colOff>
      <xdr:row>1</xdr:row>
      <xdr:rowOff>217332</xdr:rowOff>
    </xdr:to>
    <xdr:pic>
      <xdr:nvPicPr>
        <xdr:cNvPr id="5" name="Imagen 4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44615" y="95250"/>
          <a:ext cx="780415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114301</xdr:colOff>
      <xdr:row>12</xdr:row>
      <xdr:rowOff>86067</xdr:rowOff>
    </xdr:from>
    <xdr:to>
      <xdr:col>5</xdr:col>
      <xdr:colOff>762000</xdr:colOff>
      <xdr:row>12</xdr:row>
      <xdr:rowOff>685430</xdr:rowOff>
    </xdr:to>
    <xdr:pic>
      <xdr:nvPicPr>
        <xdr:cNvPr id="6" name="Imagen 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992880" y="2855595"/>
          <a:ext cx="647700" cy="599440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</xdr:colOff>
      <xdr:row>13</xdr:row>
      <xdr:rowOff>142875</xdr:rowOff>
    </xdr:from>
    <xdr:to>
      <xdr:col>5</xdr:col>
      <xdr:colOff>790574</xdr:colOff>
      <xdr:row>13</xdr:row>
      <xdr:rowOff>734726</xdr:rowOff>
    </xdr:to>
    <xdr:pic>
      <xdr:nvPicPr>
        <xdr:cNvPr id="10" name="Imagen 9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4088130" y="3655695"/>
          <a:ext cx="580390" cy="5918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3</xdr:col>
      <xdr:colOff>1343025</xdr:colOff>
      <xdr:row>3</xdr:row>
      <xdr:rowOff>52988</xdr:rowOff>
    </xdr:to>
    <xdr:pic>
      <xdr:nvPicPr>
        <xdr:cNvPr id="2" name="Imagen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0"/>
          <a:ext cx="2379345" cy="852805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304800</xdr:colOff>
      <xdr:row>15</xdr:row>
      <xdr:rowOff>38100</xdr:rowOff>
    </xdr:to>
    <xdr:sp>
      <xdr:nvSpPr>
        <xdr:cNvPr id="3" name="AutoShape 1" descr="Resultado de imagen para rack de muro"/>
        <xdr:cNvSpPr>
          <a:spLocks noChangeAspect="1" noChangeArrowheads="1"/>
        </xdr:cNvSpPr>
      </xdr:nvSpPr>
      <xdr:spPr>
        <a:xfrm>
          <a:off x="9144000" y="319468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14</xdr:row>
      <xdr:rowOff>0</xdr:rowOff>
    </xdr:from>
    <xdr:to>
      <xdr:col>15</xdr:col>
      <xdr:colOff>304800</xdr:colOff>
      <xdr:row>15</xdr:row>
      <xdr:rowOff>38100</xdr:rowOff>
    </xdr:to>
    <xdr:sp>
      <xdr:nvSpPr>
        <xdr:cNvPr id="4" name="AutoShape 1" descr="Resultado de imagen para MICRONET750"/>
        <xdr:cNvSpPr>
          <a:spLocks noChangeAspect="1" noChangeArrowheads="1"/>
        </xdr:cNvSpPr>
      </xdr:nvSpPr>
      <xdr:spPr>
        <a:xfrm>
          <a:off x="9144000" y="319468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76201</xdr:colOff>
      <xdr:row>0</xdr:row>
      <xdr:rowOff>142874</xdr:rowOff>
    </xdr:from>
    <xdr:to>
      <xdr:col>8</xdr:col>
      <xdr:colOff>786321</xdr:colOff>
      <xdr:row>1</xdr:row>
      <xdr:rowOff>161797</xdr:rowOff>
    </xdr:to>
    <xdr:pic>
      <xdr:nvPicPr>
        <xdr:cNvPr id="5" name="Imagen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865620" y="142240"/>
          <a:ext cx="709930" cy="361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128427</xdr:colOff>
      <xdr:row>0</xdr:row>
      <xdr:rowOff>162674</xdr:rowOff>
    </xdr:from>
    <xdr:to>
      <xdr:col>2</xdr:col>
      <xdr:colOff>175221</xdr:colOff>
      <xdr:row>2</xdr:row>
      <xdr:rowOff>239728</xdr:rowOff>
    </xdr:to>
    <xdr:pic>
      <xdr:nvPicPr>
        <xdr:cNvPr id="37" name="Imagen 36"/>
        <xdr:cNvPicPr>
          <a:picLocks noChangeAspect="1"/>
        </xdr:cNvPicPr>
      </xdr:nvPicPr>
      <xdr:blipFill>
        <a:blip r:embed="rId1"/>
        <a:srcRect l="-1" r="313" b="1777"/>
        <a:stretch>
          <a:fillRect/>
        </a:stretch>
      </xdr:blipFill>
      <xdr:spPr>
        <a:xfrm>
          <a:off x="250190" y="162560"/>
          <a:ext cx="1638935" cy="442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mailto:catalina.robledo@soluproint.com" TargetMode="External"/><Relationship Id="rId5" Type="http://schemas.openxmlformats.org/officeDocument/2006/relationships/hyperlink" Target="mailto:ycastro@formasintimas.com" TargetMode="External"/><Relationship Id="rId4" Type="http://schemas.openxmlformats.org/officeDocument/2006/relationships/hyperlink" Target="mailto:direccioncomercialmed@segurtronic.com" TargetMode="Externa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hyperlink" Target="mailto:andres.alvarez@puntoscolombia.com" TargetMode="External"/><Relationship Id="rId3" Type="http://schemas.openxmlformats.org/officeDocument/2006/relationships/hyperlink" Target="mailto:catalina.robledo@soluproint.com" TargetMode="External"/><Relationship Id="rId2" Type="http://schemas.openxmlformats.org/officeDocument/2006/relationships/hyperlink" Target="mailto:direccioncomercialmed@segurtronic.com" TargetMode="Externa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hyperlink" Target="mailto:Maria.bravo@schindler.com" TargetMode="External"/><Relationship Id="rId3" Type="http://schemas.openxmlformats.org/officeDocument/2006/relationships/hyperlink" Target="mailto:catalina.robledo@soluproint.com" TargetMode="External"/><Relationship Id="rId2" Type="http://schemas.openxmlformats.org/officeDocument/2006/relationships/hyperlink" Target="mailto:direccioncomercialmed@segurtronic.com" TargetMode="Externa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</sheetPr>
  <dimension ref="B1:O29"/>
  <sheetViews>
    <sheetView showGridLines="0" topLeftCell="A4" workbookViewId="0">
      <selection activeCell="C33" sqref="C33"/>
    </sheetView>
  </sheetViews>
  <sheetFormatPr defaultColWidth="9.33333333333333" defaultRowHeight="13.2"/>
  <cols>
    <col min="1" max="1" width="0.333333333333333" style="117" customWidth="1"/>
    <col min="2" max="2" width="5" style="117" customWidth="1"/>
    <col min="3" max="3" width="15.6666666666667" style="117" customWidth="1"/>
    <col min="4" max="4" width="27.4444444444444" style="117" customWidth="1"/>
    <col min="5" max="5" width="4.33333333333333" style="117" customWidth="1"/>
    <col min="6" max="6" width="13.7777777777778" style="117" customWidth="1"/>
    <col min="7" max="7" width="5.33333333333333" style="117" customWidth="1"/>
    <col min="8" max="8" width="13.6666666666667" style="117" customWidth="1"/>
    <col min="9" max="9" width="15.1111111111111" style="117" customWidth="1"/>
    <col min="10" max="11" width="9.33333333333333" style="117"/>
    <col min="12" max="12" width="9.33333333333333" style="117" customWidth="1"/>
    <col min="13" max="13" width="16.1111111111111" style="117" hidden="1" customWidth="1"/>
    <col min="14" max="14" width="16.4444444444444" style="117" hidden="1" customWidth="1"/>
    <col min="15" max="15" width="13.6666666666667" style="117" hidden="1" customWidth="1"/>
    <col min="16" max="16" width="9.33333333333333" style="117" hidden="1" customWidth="1"/>
    <col min="17" max="17" width="15.1111111111111" style="117" hidden="1" customWidth="1"/>
    <col min="18" max="16384" width="9.33333333333333" style="117"/>
  </cols>
  <sheetData>
    <row r="1" ht="24" spans="2:9">
      <c r="B1" s="118"/>
      <c r="C1" s="119"/>
      <c r="D1" s="120"/>
      <c r="E1" s="121" t="s">
        <v>0</v>
      </c>
      <c r="F1" s="122"/>
      <c r="G1" s="123"/>
      <c r="H1" s="124" t="s">
        <v>1</v>
      </c>
      <c r="I1" s="187"/>
    </row>
    <row r="2" ht="42" customHeight="1" spans="2:9">
      <c r="B2" s="125"/>
      <c r="C2" s="126"/>
      <c r="D2" s="127"/>
      <c r="E2" s="128" t="s">
        <v>2</v>
      </c>
      <c r="F2" s="126"/>
      <c r="G2" s="127"/>
      <c r="H2" s="129" t="s">
        <v>3</v>
      </c>
      <c r="I2" s="188"/>
    </row>
    <row r="3" ht="13.5" customHeight="1" spans="2:9">
      <c r="B3" s="130"/>
      <c r="C3" s="131"/>
      <c r="D3" s="132"/>
      <c r="E3" s="133"/>
      <c r="F3" s="134"/>
      <c r="G3" s="135"/>
      <c r="H3" s="136" t="s">
        <v>4</v>
      </c>
      <c r="I3" s="189"/>
    </row>
    <row r="4" ht="6.75" customHeight="1" spans="2:9">
      <c r="B4" s="137"/>
      <c r="C4" s="137"/>
      <c r="D4" s="137"/>
      <c r="E4" s="137"/>
      <c r="F4" s="137"/>
      <c r="G4" s="138"/>
      <c r="H4" s="137"/>
      <c r="I4" s="137"/>
    </row>
    <row r="5" ht="18.75" customHeight="1" spans="2:9">
      <c r="B5" s="139" t="s">
        <v>5</v>
      </c>
      <c r="C5" s="140"/>
      <c r="D5" s="141" t="s">
        <v>6</v>
      </c>
      <c r="E5" s="141"/>
      <c r="F5" s="139" t="s">
        <v>7</v>
      </c>
      <c r="G5" s="140"/>
      <c r="H5" s="42" t="s">
        <v>8</v>
      </c>
      <c r="I5" s="86"/>
    </row>
    <row r="6" ht="20.1" customHeight="1" spans="2:9">
      <c r="B6" s="142" t="s">
        <v>9</v>
      </c>
      <c r="C6" s="143"/>
      <c r="D6" s="45" t="s">
        <v>10</v>
      </c>
      <c r="E6" s="45"/>
      <c r="F6" s="142" t="s">
        <v>11</v>
      </c>
      <c r="G6" s="143"/>
      <c r="H6" s="46">
        <f ca="1">TODAY()</f>
        <v>45673</v>
      </c>
      <c r="I6" s="87"/>
    </row>
    <row r="7" ht="20.1" customHeight="1" spans="2:9">
      <c r="B7" s="142" t="s">
        <v>12</v>
      </c>
      <c r="C7" s="143"/>
      <c r="D7" s="45" t="s">
        <v>13</v>
      </c>
      <c r="E7" s="45"/>
      <c r="F7" s="142" t="s">
        <v>14</v>
      </c>
      <c r="G7" s="143"/>
      <c r="H7" s="45" t="s">
        <v>15</v>
      </c>
      <c r="I7" s="88"/>
    </row>
    <row r="8" ht="20.1" customHeight="1" spans="2:9">
      <c r="B8" s="142" t="s">
        <v>16</v>
      </c>
      <c r="C8" s="143"/>
      <c r="D8" s="47" t="s">
        <v>17</v>
      </c>
      <c r="E8" s="45"/>
      <c r="F8" s="142" t="s">
        <v>18</v>
      </c>
      <c r="G8" s="143"/>
      <c r="H8" s="45">
        <v>3207230738</v>
      </c>
      <c r="I8" s="88"/>
    </row>
    <row r="9" ht="20.1" customHeight="1" spans="2:9">
      <c r="B9" s="144" t="s">
        <v>19</v>
      </c>
      <c r="C9" s="145"/>
      <c r="D9" s="50" t="s">
        <v>20</v>
      </c>
      <c r="E9" s="50"/>
      <c r="F9" s="144" t="s">
        <v>21</v>
      </c>
      <c r="G9" s="145"/>
      <c r="H9" s="50" t="s">
        <v>22</v>
      </c>
      <c r="I9" s="89"/>
    </row>
    <row r="10" ht="7.5" customHeight="1" spans="2:9">
      <c r="B10" s="138"/>
      <c r="C10" s="138"/>
      <c r="D10" s="138"/>
      <c r="E10" s="138"/>
      <c r="F10" s="138"/>
      <c r="G10" s="138"/>
      <c r="H10" s="138"/>
      <c r="I10" s="138"/>
    </row>
    <row r="11" ht="21.75" customHeight="1" spans="2:15">
      <c r="B11" s="146" t="s">
        <v>23</v>
      </c>
      <c r="C11" s="147"/>
      <c r="D11" s="148"/>
      <c r="E11" s="148"/>
      <c r="F11" s="148"/>
      <c r="G11" s="148"/>
      <c r="H11" s="148"/>
      <c r="I11" s="190"/>
      <c r="M11" s="191" t="s">
        <v>24</v>
      </c>
      <c r="N11" s="192"/>
      <c r="O11" s="193"/>
    </row>
    <row r="12" ht="26.25" customHeight="1" spans="2:14">
      <c r="B12" s="149" t="s">
        <v>25</v>
      </c>
      <c r="C12" s="150" t="s">
        <v>26</v>
      </c>
      <c r="D12" s="150"/>
      <c r="E12" s="150"/>
      <c r="F12" s="150" t="s">
        <v>27</v>
      </c>
      <c r="G12" s="151" t="s">
        <v>28</v>
      </c>
      <c r="H12" s="150" t="s">
        <v>29</v>
      </c>
      <c r="I12" s="194" t="s">
        <v>30</v>
      </c>
      <c r="N12" s="195">
        <v>0.8</v>
      </c>
    </row>
    <row r="13" ht="50.25" customHeight="1" spans="2:15">
      <c r="B13" s="152">
        <v>1</v>
      </c>
      <c r="C13" s="153" t="s">
        <v>31</v>
      </c>
      <c r="D13" s="153"/>
      <c r="E13" s="153"/>
      <c r="F13" s="154"/>
      <c r="G13" s="155">
        <v>1</v>
      </c>
      <c r="H13" s="156">
        <v>409500</v>
      </c>
      <c r="I13" s="196">
        <f>H13*G13</f>
        <v>409500</v>
      </c>
      <c r="M13" s="197"/>
      <c r="N13" s="197"/>
      <c r="O13" s="197"/>
    </row>
    <row r="14" ht="19.2" customHeight="1" spans="2:9">
      <c r="B14" s="157"/>
      <c r="C14" s="158"/>
      <c r="D14" s="159"/>
      <c r="E14" s="160" t="s">
        <v>32</v>
      </c>
      <c r="F14" s="161"/>
      <c r="G14" s="161"/>
      <c r="H14" s="161"/>
      <c r="I14" s="196">
        <f>SUM(I13:I13)</f>
        <v>409500</v>
      </c>
    </row>
    <row r="15" ht="19.2" customHeight="1" spans="2:9">
      <c r="B15" s="162"/>
      <c r="C15" s="163"/>
      <c r="D15" s="164"/>
      <c r="E15" s="160" t="s">
        <v>33</v>
      </c>
      <c r="F15" s="161"/>
      <c r="G15" s="161"/>
      <c r="H15" s="165">
        <v>0.19</v>
      </c>
      <c r="I15" s="196">
        <f>I14*H15</f>
        <v>77805</v>
      </c>
    </row>
    <row r="16" ht="19.2" customHeight="1" spans="2:9">
      <c r="B16" s="166"/>
      <c r="C16" s="167"/>
      <c r="D16" s="168"/>
      <c r="E16" s="169" t="s">
        <v>34</v>
      </c>
      <c r="F16" s="170"/>
      <c r="G16" s="170"/>
      <c r="H16" s="170"/>
      <c r="I16" s="198">
        <f>I14+I15</f>
        <v>487305</v>
      </c>
    </row>
    <row r="17" ht="11.25" customHeight="1" spans="2:9">
      <c r="B17" s="138"/>
      <c r="C17" s="138"/>
      <c r="D17" s="138"/>
      <c r="E17" s="138"/>
      <c r="F17" s="138"/>
      <c r="G17" s="138"/>
      <c r="H17" s="138"/>
      <c r="I17" s="138"/>
    </row>
    <row r="18" ht="20.1" customHeight="1" spans="2:9">
      <c r="B18" s="171" t="s">
        <v>35</v>
      </c>
      <c r="C18" s="172"/>
      <c r="D18" s="173"/>
      <c r="E18" s="173"/>
      <c r="F18" s="173"/>
      <c r="G18" s="173"/>
      <c r="H18" s="173"/>
      <c r="I18" s="199"/>
    </row>
    <row r="19" ht="20.1" customHeight="1" spans="2:9">
      <c r="B19" s="174" t="s">
        <v>36</v>
      </c>
      <c r="C19" s="175"/>
      <c r="D19" s="176" t="s">
        <v>37</v>
      </c>
      <c r="E19" s="176"/>
      <c r="F19" s="176"/>
      <c r="G19" s="176"/>
      <c r="H19" s="176"/>
      <c r="I19" s="200"/>
    </row>
    <row r="20" ht="20.1" customHeight="1" spans="2:9">
      <c r="B20" s="174" t="s">
        <v>12</v>
      </c>
      <c r="C20" s="175"/>
      <c r="D20" s="176" t="s">
        <v>38</v>
      </c>
      <c r="E20" s="176"/>
      <c r="F20" s="176"/>
      <c r="G20" s="176"/>
      <c r="H20" s="176"/>
      <c r="I20" s="200"/>
    </row>
    <row r="21" ht="20.1" customHeight="1" spans="2:9">
      <c r="B21" s="174" t="s">
        <v>39</v>
      </c>
      <c r="C21" s="175"/>
      <c r="D21" s="176" t="s">
        <v>40</v>
      </c>
      <c r="E21" s="176"/>
      <c r="F21" s="176"/>
      <c r="G21" s="176"/>
      <c r="H21" s="176"/>
      <c r="I21" s="200"/>
    </row>
    <row r="22" ht="20.1" customHeight="1" spans="2:9">
      <c r="B22" s="174" t="s">
        <v>41</v>
      </c>
      <c r="C22" s="175"/>
      <c r="D22" s="176" t="s">
        <v>42</v>
      </c>
      <c r="E22" s="176"/>
      <c r="F22" s="176"/>
      <c r="G22" s="176"/>
      <c r="H22" s="176"/>
      <c r="I22" s="200"/>
    </row>
    <row r="23" ht="20.1" customHeight="1" spans="2:9">
      <c r="B23" s="174" t="s">
        <v>18</v>
      </c>
      <c r="C23" s="175"/>
      <c r="D23" s="176">
        <v>3206247878</v>
      </c>
      <c r="E23" s="176"/>
      <c r="F23" s="176"/>
      <c r="G23" s="176"/>
      <c r="H23" s="176"/>
      <c r="I23" s="200"/>
    </row>
    <row r="24" ht="20.1" customHeight="1" spans="2:9">
      <c r="B24" s="177" t="s">
        <v>43</v>
      </c>
      <c r="C24" s="178"/>
      <c r="D24" s="179" t="s">
        <v>44</v>
      </c>
      <c r="E24" s="180"/>
      <c r="F24" s="180"/>
      <c r="G24" s="180"/>
      <c r="H24" s="180"/>
      <c r="I24" s="201"/>
    </row>
    <row r="25" ht="15" customHeight="1" spans="2:9">
      <c r="B25" s="181"/>
      <c r="C25" s="181"/>
      <c r="D25" s="182"/>
      <c r="E25" s="182"/>
      <c r="F25" s="182"/>
      <c r="G25" s="182"/>
      <c r="H25" s="182"/>
      <c r="I25" s="182"/>
    </row>
    <row r="26" ht="20.1" customHeight="1" spans="2:9">
      <c r="B26" s="183" t="s">
        <v>45</v>
      </c>
      <c r="C26" s="184"/>
      <c r="D26" s="184"/>
      <c r="E26" s="184"/>
      <c r="F26" s="184"/>
      <c r="G26" s="184"/>
      <c r="H26" s="184"/>
      <c r="I26" s="202"/>
    </row>
    <row r="27" ht="40.5" customHeight="1" spans="2:9">
      <c r="B27" s="185" t="s">
        <v>46</v>
      </c>
      <c r="C27" s="186"/>
      <c r="D27" s="186"/>
      <c r="E27" s="186"/>
      <c r="F27" s="186"/>
      <c r="G27" s="186"/>
      <c r="H27" s="186"/>
      <c r="I27" s="203"/>
    </row>
    <row r="28" ht="30" customHeight="1" spans="2:9">
      <c r="B28" s="185" t="s">
        <v>47</v>
      </c>
      <c r="C28" s="186"/>
      <c r="D28" s="186"/>
      <c r="E28" s="186"/>
      <c r="F28" s="186"/>
      <c r="G28" s="186"/>
      <c r="H28" s="186"/>
      <c r="I28" s="203"/>
    </row>
    <row r="29" ht="45" customHeight="1" spans="2:9">
      <c r="B29" s="185" t="s">
        <v>48</v>
      </c>
      <c r="C29" s="186"/>
      <c r="D29" s="186"/>
      <c r="E29" s="186"/>
      <c r="F29" s="186"/>
      <c r="G29" s="186"/>
      <c r="H29" s="186"/>
      <c r="I29" s="203"/>
    </row>
  </sheetData>
  <mergeCells count="43">
    <mergeCell ref="E1:G1"/>
    <mergeCell ref="B3:C3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1:I11"/>
    <mergeCell ref="M11:O11"/>
    <mergeCell ref="C12:E12"/>
    <mergeCell ref="C13:E13"/>
    <mergeCell ref="E14:H14"/>
    <mergeCell ref="E15:G15"/>
    <mergeCell ref="E16:H16"/>
    <mergeCell ref="B18:I18"/>
    <mergeCell ref="D19:I19"/>
    <mergeCell ref="D20:I20"/>
    <mergeCell ref="D21:I21"/>
    <mergeCell ref="D22:I22"/>
    <mergeCell ref="D23:I23"/>
    <mergeCell ref="D24:I24"/>
    <mergeCell ref="B26:I26"/>
    <mergeCell ref="B27:I27"/>
    <mergeCell ref="B28:I28"/>
    <mergeCell ref="B29:I29"/>
    <mergeCell ref="B14:D16"/>
    <mergeCell ref="B1:D2"/>
    <mergeCell ref="E2:G3"/>
  </mergeCells>
  <hyperlinks>
    <hyperlink ref="B24" r:id="rId4" display="E-MAIL:"/>
    <hyperlink ref="D8" r:id="rId5" display="ycastro@formasintimas.com"/>
    <hyperlink ref="D24" r:id="rId6" display="catalina.robledo@soluproint.com"/>
  </hyperlinks>
  <pageMargins left="0.7" right="0.7" top="0.75" bottom="0.75" header="0.3" footer="0.3"/>
  <pageSetup paperSize="1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B1:N32"/>
  <sheetViews>
    <sheetView showGridLines="0" topLeftCell="A4" workbookViewId="0">
      <selection activeCell="H5" sqref="H5:I5"/>
    </sheetView>
  </sheetViews>
  <sheetFormatPr defaultColWidth="9.33333333333333" defaultRowHeight="13.2"/>
  <cols>
    <col min="1" max="1" width="2.11111111111111" style="17" customWidth="1"/>
    <col min="2" max="2" width="4.44444444444444" style="17" customWidth="1"/>
    <col min="3" max="3" width="15.6666666666667" style="17" customWidth="1"/>
    <col min="4" max="4" width="29" style="17" customWidth="1"/>
    <col min="5" max="5" width="5.33333333333333" style="17" customWidth="1"/>
    <col min="6" max="6" width="16.6666666666667" style="17" customWidth="1"/>
    <col min="7" max="7" width="5.33333333333333" style="17" customWidth="1"/>
    <col min="8" max="8" width="14.4444444444444" style="17" customWidth="1"/>
    <col min="9" max="9" width="15.6666666666667" style="17" customWidth="1"/>
    <col min="10" max="16384" width="9.33333333333333" style="17"/>
  </cols>
  <sheetData>
    <row r="1" ht="27" customHeight="1" spans="2:9">
      <c r="B1" s="18"/>
      <c r="C1" s="19"/>
      <c r="D1" s="20"/>
      <c r="E1" s="21" t="s">
        <v>0</v>
      </c>
      <c r="F1" s="22"/>
      <c r="G1" s="23"/>
      <c r="H1" s="24" t="s">
        <v>49</v>
      </c>
      <c r="I1" s="83"/>
    </row>
    <row r="2" ht="19.5" customHeight="1" spans="2:9">
      <c r="B2" s="25"/>
      <c r="C2" s="26"/>
      <c r="D2" s="27"/>
      <c r="E2" s="28" t="s">
        <v>50</v>
      </c>
      <c r="F2" s="26"/>
      <c r="G2" s="27"/>
      <c r="H2" s="29" t="s">
        <v>3</v>
      </c>
      <c r="I2" s="84"/>
    </row>
    <row r="3" ht="16.5" customHeight="1" spans="2:9">
      <c r="B3" s="30"/>
      <c r="C3" s="31"/>
      <c r="D3" s="32"/>
      <c r="E3" s="33"/>
      <c r="F3" s="34"/>
      <c r="G3" s="35"/>
      <c r="H3" s="36" t="s">
        <v>51</v>
      </c>
      <c r="I3" s="85"/>
    </row>
    <row r="4" ht="8.25" customHeight="1" spans="2:9">
      <c r="B4" s="37"/>
      <c r="C4" s="37"/>
      <c r="D4" s="37"/>
      <c r="E4" s="37"/>
      <c r="F4" s="37"/>
      <c r="G4" s="38"/>
      <c r="H4" s="37"/>
      <c r="I4" s="37"/>
    </row>
    <row r="5" ht="15.75" customHeight="1" spans="2:9">
      <c r="B5" s="39" t="s">
        <v>5</v>
      </c>
      <c r="C5" s="40"/>
      <c r="D5" s="41" t="s">
        <v>52</v>
      </c>
      <c r="E5" s="41"/>
      <c r="F5" s="40" t="s">
        <v>7</v>
      </c>
      <c r="G5" s="40"/>
      <c r="H5" s="42" t="s">
        <v>53</v>
      </c>
      <c r="I5" s="86"/>
    </row>
    <row r="6" ht="20.1" customHeight="1" spans="2:9">
      <c r="B6" s="43" t="s">
        <v>9</v>
      </c>
      <c r="C6" s="44"/>
      <c r="D6" s="45" t="s">
        <v>54</v>
      </c>
      <c r="E6" s="45"/>
      <c r="F6" s="44" t="s">
        <v>11</v>
      </c>
      <c r="G6" s="44"/>
      <c r="H6" s="46">
        <f ca="1">TODAY()</f>
        <v>45673</v>
      </c>
      <c r="I6" s="87"/>
    </row>
    <row r="7" ht="20.1" customHeight="1" spans="2:9">
      <c r="B7" s="43" t="s">
        <v>12</v>
      </c>
      <c r="C7" s="44"/>
      <c r="D7" s="45" t="s">
        <v>55</v>
      </c>
      <c r="E7" s="45"/>
      <c r="F7" s="44" t="s">
        <v>56</v>
      </c>
      <c r="G7" s="44"/>
      <c r="H7" s="45"/>
      <c r="I7" s="88"/>
    </row>
    <row r="8" ht="20.1" customHeight="1" spans="2:9">
      <c r="B8" s="43" t="s">
        <v>16</v>
      </c>
      <c r="C8" s="44"/>
      <c r="D8" s="47" t="s">
        <v>57</v>
      </c>
      <c r="E8" s="45"/>
      <c r="F8" s="44" t="s">
        <v>18</v>
      </c>
      <c r="G8" s="44"/>
      <c r="H8" s="45">
        <v>3176393320</v>
      </c>
      <c r="I8" s="88"/>
    </row>
    <row r="9" ht="20.1" customHeight="1" spans="2:9">
      <c r="B9" s="48" t="s">
        <v>19</v>
      </c>
      <c r="C9" s="49"/>
      <c r="D9" s="50" t="s">
        <v>58</v>
      </c>
      <c r="E9" s="50"/>
      <c r="F9" s="49" t="s">
        <v>21</v>
      </c>
      <c r="G9" s="49"/>
      <c r="H9" s="50" t="s">
        <v>59</v>
      </c>
      <c r="I9" s="89"/>
    </row>
    <row r="10" ht="12" customHeight="1" spans="2:9">
      <c r="B10" s="38"/>
      <c r="C10" s="38"/>
      <c r="D10" s="38"/>
      <c r="E10" s="38"/>
      <c r="F10" s="38"/>
      <c r="G10" s="38"/>
      <c r="H10" s="38"/>
      <c r="I10" s="38"/>
    </row>
    <row r="11" ht="15.6" spans="2:14">
      <c r="B11" s="100" t="s">
        <v>60</v>
      </c>
      <c r="C11" s="101"/>
      <c r="D11" s="102"/>
      <c r="E11" s="102"/>
      <c r="F11" s="102"/>
      <c r="G11" s="102"/>
      <c r="H11" s="102"/>
      <c r="I11" s="112"/>
      <c r="N11"/>
    </row>
    <row r="12" ht="23.1" customHeight="1" spans="2:9">
      <c r="B12" s="103" t="s">
        <v>25</v>
      </c>
      <c r="C12" s="104" t="s">
        <v>26</v>
      </c>
      <c r="D12" s="104"/>
      <c r="E12" s="104"/>
      <c r="F12" s="104" t="s">
        <v>27</v>
      </c>
      <c r="G12" s="105" t="s">
        <v>28</v>
      </c>
      <c r="H12" s="104" t="s">
        <v>29</v>
      </c>
      <c r="I12" s="113" t="s">
        <v>30</v>
      </c>
    </row>
    <row r="13" s="16" customFormat="1" ht="58.5" customHeight="1" spans="2:13">
      <c r="B13" s="106">
        <v>1</v>
      </c>
      <c r="C13" s="107" t="s">
        <v>61</v>
      </c>
      <c r="D13" s="107"/>
      <c r="E13" s="107"/>
      <c r="F13" s="108"/>
      <c r="G13" s="109">
        <v>8</v>
      </c>
      <c r="H13" s="110">
        <v>14062500</v>
      </c>
      <c r="I13" s="114">
        <f>H13*G13</f>
        <v>112500000</v>
      </c>
      <c r="M13"/>
    </row>
    <row r="14" s="16" customFormat="1" ht="65.25" customHeight="1" spans="2:13">
      <c r="B14" s="58">
        <v>2</v>
      </c>
      <c r="C14" s="59" t="s">
        <v>62</v>
      </c>
      <c r="D14" s="59"/>
      <c r="E14" s="59"/>
      <c r="F14" s="60"/>
      <c r="G14" s="61">
        <v>1</v>
      </c>
      <c r="H14" s="111">
        <v>587500</v>
      </c>
      <c r="I14" s="115">
        <f>H14*G14</f>
        <v>587500</v>
      </c>
      <c r="M14"/>
    </row>
    <row r="15" s="16" customFormat="1" ht="15" hidden="1" customHeight="1" spans="2:13">
      <c r="B15" s="58">
        <v>4</v>
      </c>
      <c r="C15" s="59"/>
      <c r="D15" s="59"/>
      <c r="E15" s="59"/>
      <c r="F15" s="60"/>
      <c r="G15" s="61"/>
      <c r="H15" s="70">
        <v>0</v>
      </c>
      <c r="I15" s="95">
        <v>0</v>
      </c>
      <c r="M15"/>
    </row>
    <row r="16" s="16" customFormat="1" ht="15" hidden="1" customHeight="1" spans="2:13">
      <c r="B16" s="58">
        <v>5</v>
      </c>
      <c r="C16" s="59"/>
      <c r="D16" s="59"/>
      <c r="E16" s="59"/>
      <c r="F16" s="60"/>
      <c r="G16" s="61"/>
      <c r="H16" s="70">
        <v>0</v>
      </c>
      <c r="I16" s="95">
        <v>0</v>
      </c>
      <c r="M16"/>
    </row>
    <row r="17" s="16" customFormat="1" ht="15" hidden="1" customHeight="1" spans="2:13">
      <c r="B17" s="58">
        <v>6</v>
      </c>
      <c r="C17" s="59"/>
      <c r="D17" s="59"/>
      <c r="E17" s="59"/>
      <c r="F17" s="60"/>
      <c r="G17" s="61"/>
      <c r="H17" s="70">
        <v>0</v>
      </c>
      <c r="I17" s="95">
        <v>0</v>
      </c>
      <c r="M17"/>
    </row>
    <row r="18" s="16" customFormat="1" ht="15" hidden="1" customHeight="1" spans="2:13">
      <c r="B18" s="58">
        <v>7</v>
      </c>
      <c r="C18" s="59"/>
      <c r="D18" s="59"/>
      <c r="E18" s="59"/>
      <c r="F18" s="60"/>
      <c r="G18" s="61"/>
      <c r="H18" s="70">
        <v>0</v>
      </c>
      <c r="I18" s="95">
        <v>0</v>
      </c>
      <c r="M18"/>
    </row>
    <row r="19" s="16" customFormat="1" ht="27" hidden="1" customHeight="1" spans="2:13">
      <c r="B19" s="58">
        <v>8</v>
      </c>
      <c r="C19" s="59"/>
      <c r="D19" s="59"/>
      <c r="E19" s="59"/>
      <c r="F19" s="60"/>
      <c r="G19" s="61"/>
      <c r="H19" s="70">
        <v>0</v>
      </c>
      <c r="I19" s="95">
        <v>0</v>
      </c>
      <c r="M19"/>
    </row>
    <row r="20" s="16" customFormat="1" ht="27" hidden="1" customHeight="1" spans="2:13">
      <c r="B20" s="58">
        <v>9</v>
      </c>
      <c r="C20" s="59"/>
      <c r="D20" s="59"/>
      <c r="E20" s="59"/>
      <c r="F20" s="60"/>
      <c r="G20" s="61"/>
      <c r="H20" s="70">
        <v>0</v>
      </c>
      <c r="I20" s="95">
        <v>0</v>
      </c>
      <c r="M20"/>
    </row>
    <row r="21" ht="18" customHeight="1" spans="2:9">
      <c r="B21" s="63" t="s">
        <v>63</v>
      </c>
      <c r="C21" s="64"/>
      <c r="D21" s="64"/>
      <c r="E21" s="65" t="s">
        <v>32</v>
      </c>
      <c r="F21" s="65"/>
      <c r="G21" s="65"/>
      <c r="H21" s="65"/>
      <c r="I21" s="115">
        <f>SUM(I13:I20)</f>
        <v>113087500</v>
      </c>
    </row>
    <row r="22" ht="18" customHeight="1" spans="2:9">
      <c r="B22" s="63"/>
      <c r="C22" s="64"/>
      <c r="D22" s="64"/>
      <c r="E22" s="65" t="s">
        <v>33</v>
      </c>
      <c r="F22" s="65"/>
      <c r="G22" s="65"/>
      <c r="H22" s="66">
        <v>0.19</v>
      </c>
      <c r="I22" s="115">
        <f>I21*H22</f>
        <v>21486625</v>
      </c>
    </row>
    <row r="23" ht="18" customHeight="1" spans="2:9">
      <c r="B23" s="67"/>
      <c r="C23" s="68"/>
      <c r="D23" s="68"/>
      <c r="E23" s="69" t="s">
        <v>34</v>
      </c>
      <c r="F23" s="69"/>
      <c r="G23" s="69"/>
      <c r="H23" s="69"/>
      <c r="I23" s="116">
        <f>I21+I22</f>
        <v>134574125</v>
      </c>
    </row>
    <row r="24" ht="12.75" customHeight="1" spans="2:9">
      <c r="B24" s="38"/>
      <c r="C24" s="38"/>
      <c r="D24" s="38"/>
      <c r="E24" s="38"/>
      <c r="F24" s="38"/>
      <c r="G24" s="38"/>
      <c r="H24" s="38"/>
      <c r="I24" s="38"/>
    </row>
    <row r="25" ht="18" customHeight="1" spans="2:9">
      <c r="B25" s="71" t="s">
        <v>35</v>
      </c>
      <c r="C25" s="72"/>
      <c r="D25" s="73"/>
      <c r="E25" s="73"/>
      <c r="F25" s="73"/>
      <c r="G25" s="73"/>
      <c r="H25" s="73"/>
      <c r="I25" s="96"/>
    </row>
    <row r="26" ht="18" customHeight="1" spans="2:9">
      <c r="B26" s="74" t="s">
        <v>36</v>
      </c>
      <c r="C26" s="75"/>
      <c r="D26" s="76" t="s">
        <v>64</v>
      </c>
      <c r="E26" s="76"/>
      <c r="F26" s="76"/>
      <c r="G26" s="76"/>
      <c r="H26" s="76"/>
      <c r="I26" s="97"/>
    </row>
    <row r="27" ht="18" customHeight="1" spans="2:9">
      <c r="B27" s="74" t="s">
        <v>12</v>
      </c>
      <c r="C27" s="75"/>
      <c r="D27" s="76" t="s">
        <v>65</v>
      </c>
      <c r="E27" s="76"/>
      <c r="F27" s="76"/>
      <c r="G27" s="76"/>
      <c r="H27" s="76"/>
      <c r="I27" s="97"/>
    </row>
    <row r="28" ht="18" customHeight="1" spans="2:9">
      <c r="B28" s="74" t="s">
        <v>39</v>
      </c>
      <c r="C28" s="75"/>
      <c r="D28" s="76" t="s">
        <v>40</v>
      </c>
      <c r="E28" s="76"/>
      <c r="F28" s="76"/>
      <c r="G28" s="76"/>
      <c r="H28" s="76"/>
      <c r="I28" s="97"/>
    </row>
    <row r="29" ht="18" customHeight="1" spans="2:9">
      <c r="B29" s="74" t="s">
        <v>41</v>
      </c>
      <c r="C29" s="75"/>
      <c r="D29" s="76" t="s">
        <v>42</v>
      </c>
      <c r="E29" s="76"/>
      <c r="F29" s="76"/>
      <c r="G29" s="76"/>
      <c r="H29" s="76"/>
      <c r="I29" s="97"/>
    </row>
    <row r="30" ht="18" customHeight="1" spans="2:9">
      <c r="B30" s="74" t="s">
        <v>18</v>
      </c>
      <c r="C30" s="75"/>
      <c r="D30" s="76">
        <v>3206247878</v>
      </c>
      <c r="E30" s="76"/>
      <c r="F30" s="76"/>
      <c r="G30" s="76"/>
      <c r="H30" s="76"/>
      <c r="I30" s="97"/>
    </row>
    <row r="31" ht="18" customHeight="1" spans="2:9">
      <c r="B31" s="77" t="s">
        <v>43</v>
      </c>
      <c r="C31" s="78"/>
      <c r="D31" s="79" t="s">
        <v>44</v>
      </c>
      <c r="E31" s="80"/>
      <c r="F31" s="80"/>
      <c r="G31" s="80"/>
      <c r="H31" s="80"/>
      <c r="I31" s="98"/>
    </row>
    <row r="32" ht="7.5" customHeight="1" spans="2:9">
      <c r="B32" s="81"/>
      <c r="C32" s="81"/>
      <c r="D32" s="81"/>
      <c r="E32" s="82"/>
      <c r="F32" s="82"/>
      <c r="G32" s="82"/>
      <c r="H32" s="82"/>
      <c r="I32" s="99"/>
    </row>
  </sheetData>
  <mergeCells count="45">
    <mergeCell ref="E1:G1"/>
    <mergeCell ref="B3:C3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1:I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E21:H21"/>
    <mergeCell ref="E22:G22"/>
    <mergeCell ref="E23:H23"/>
    <mergeCell ref="B25:I25"/>
    <mergeCell ref="D26:I26"/>
    <mergeCell ref="D27:I27"/>
    <mergeCell ref="D28:I28"/>
    <mergeCell ref="D29:I29"/>
    <mergeCell ref="D30:I30"/>
    <mergeCell ref="D31:I31"/>
    <mergeCell ref="B21:D23"/>
    <mergeCell ref="B1:D2"/>
    <mergeCell ref="E2:G3"/>
  </mergeCells>
  <hyperlinks>
    <hyperlink ref="B31" r:id="rId2" display="E-MAIL:"/>
    <hyperlink ref="D31" r:id="rId3" display="catalina.robledo@soluproint.com"/>
    <hyperlink ref="D8" r:id="rId4" display="andres.alvarez@puntoscolombia.com"/>
  </hyperlinks>
  <printOptions horizontalCentered="1" verticalCentered="1"/>
  <pageMargins left="0.236220472440945" right="0.236220472440945" top="0.748031496062992" bottom="0.748031496062992" header="0.31496062992126" footer="0.31496062992126"/>
  <pageSetup paperSize="5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B1:N39"/>
  <sheetViews>
    <sheetView showGridLines="0" workbookViewId="0">
      <selection activeCell="T9" sqref="T9"/>
    </sheetView>
  </sheetViews>
  <sheetFormatPr defaultColWidth="9.33333333333333" defaultRowHeight="13.2"/>
  <cols>
    <col min="1" max="1" width="2.11111111111111" style="17" customWidth="1"/>
    <col min="2" max="2" width="4.44444444444444" style="17" customWidth="1"/>
    <col min="3" max="3" width="15.6666666666667" style="17" customWidth="1"/>
    <col min="4" max="4" width="29" style="17" customWidth="1"/>
    <col min="5" max="5" width="5.33333333333333" style="17" customWidth="1"/>
    <col min="6" max="6" width="22.6666666666667" style="17" customWidth="1"/>
    <col min="7" max="7" width="5.33333333333333" style="17" customWidth="1"/>
    <col min="8" max="8" width="14.4444444444444" style="17" customWidth="1"/>
    <col min="9" max="9" width="15.6666666666667" style="17" customWidth="1"/>
    <col min="10" max="11" width="9.33333333333333" style="17"/>
    <col min="12" max="15" width="9.33333333333333" style="17" hidden="1" customWidth="1"/>
    <col min="16" max="16384" width="9.33333333333333" style="17"/>
  </cols>
  <sheetData>
    <row r="1" ht="27" customHeight="1" spans="2:9">
      <c r="B1" s="18"/>
      <c r="C1" s="19"/>
      <c r="D1" s="20"/>
      <c r="E1" s="21" t="s">
        <v>0</v>
      </c>
      <c r="F1" s="22"/>
      <c r="G1" s="23"/>
      <c r="H1" s="24" t="s">
        <v>49</v>
      </c>
      <c r="I1" s="83"/>
    </row>
    <row r="2" ht="19.5" customHeight="1" spans="2:9">
      <c r="B2" s="25"/>
      <c r="C2" s="26"/>
      <c r="D2" s="27"/>
      <c r="E2" s="28" t="s">
        <v>66</v>
      </c>
      <c r="F2" s="26"/>
      <c r="G2" s="27"/>
      <c r="H2" s="29" t="s">
        <v>3</v>
      </c>
      <c r="I2" s="84"/>
    </row>
    <row r="3" ht="16.5" customHeight="1" spans="2:9">
      <c r="B3" s="30"/>
      <c r="C3" s="31"/>
      <c r="D3" s="32"/>
      <c r="E3" s="33"/>
      <c r="F3" s="34"/>
      <c r="G3" s="35"/>
      <c r="H3" s="36" t="s">
        <v>51</v>
      </c>
      <c r="I3" s="85"/>
    </row>
    <row r="4" ht="8.25" customHeight="1" spans="2:9">
      <c r="B4" s="37"/>
      <c r="C4" s="37"/>
      <c r="D4" s="37"/>
      <c r="E4" s="37"/>
      <c r="F4" s="37"/>
      <c r="G4" s="38"/>
      <c r="H4" s="37"/>
      <c r="I4" s="37"/>
    </row>
    <row r="5" ht="15.75" customHeight="1" spans="2:9">
      <c r="B5" s="39" t="s">
        <v>5</v>
      </c>
      <c r="C5" s="40"/>
      <c r="D5" s="41" t="s">
        <v>67</v>
      </c>
      <c r="E5" s="41"/>
      <c r="F5" s="40" t="s">
        <v>7</v>
      </c>
      <c r="G5" s="40"/>
      <c r="H5" s="42" t="s">
        <v>68</v>
      </c>
      <c r="I5" s="86"/>
    </row>
    <row r="6" ht="20.1" customHeight="1" spans="2:9">
      <c r="B6" s="43" t="s">
        <v>9</v>
      </c>
      <c r="C6" s="44"/>
      <c r="D6" s="45" t="s">
        <v>69</v>
      </c>
      <c r="E6" s="45"/>
      <c r="F6" s="44" t="s">
        <v>11</v>
      </c>
      <c r="G6" s="44"/>
      <c r="H6" s="46">
        <f ca="1">TODAY()</f>
        <v>45673</v>
      </c>
      <c r="I6" s="87"/>
    </row>
    <row r="7" ht="19.5" customHeight="1" spans="2:9">
      <c r="B7" s="43" t="s">
        <v>12</v>
      </c>
      <c r="C7" s="44"/>
      <c r="D7" s="45" t="s">
        <v>70</v>
      </c>
      <c r="E7" s="45"/>
      <c r="F7" s="44" t="s">
        <v>56</v>
      </c>
      <c r="G7" s="44"/>
      <c r="H7" s="45"/>
      <c r="I7" s="88"/>
    </row>
    <row r="8" ht="24" customHeight="1" spans="2:9">
      <c r="B8" s="43" t="s">
        <v>16</v>
      </c>
      <c r="C8" s="44"/>
      <c r="D8" s="47" t="s">
        <v>71</v>
      </c>
      <c r="E8" s="45"/>
      <c r="F8" s="44" t="s">
        <v>18</v>
      </c>
      <c r="G8" s="44"/>
      <c r="H8" s="45" t="s">
        <v>72</v>
      </c>
      <c r="I8" s="88"/>
    </row>
    <row r="9" ht="20.1" customHeight="1" spans="2:9">
      <c r="B9" s="48" t="s">
        <v>19</v>
      </c>
      <c r="C9" s="49"/>
      <c r="D9" s="50" t="s">
        <v>73</v>
      </c>
      <c r="E9" s="50"/>
      <c r="F9" s="49" t="s">
        <v>21</v>
      </c>
      <c r="G9" s="49"/>
      <c r="H9" s="50" t="s">
        <v>74</v>
      </c>
      <c r="I9" s="89"/>
    </row>
    <row r="10" ht="12" customHeight="1" spans="2:9">
      <c r="B10" s="38"/>
      <c r="C10" s="38"/>
      <c r="D10" s="38"/>
      <c r="E10" s="38"/>
      <c r="F10" s="38"/>
      <c r="G10" s="38"/>
      <c r="H10" s="38"/>
      <c r="I10" s="38"/>
    </row>
    <row r="11" ht="16.35" spans="2:14">
      <c r="B11" s="51" t="s">
        <v>75</v>
      </c>
      <c r="C11" s="52"/>
      <c r="D11" s="52"/>
      <c r="E11" s="52"/>
      <c r="F11" s="52"/>
      <c r="G11" s="52"/>
      <c r="H11" s="52"/>
      <c r="I11" s="90"/>
      <c r="M11" s="17" t="s">
        <v>76</v>
      </c>
      <c r="N11">
        <v>0.8</v>
      </c>
    </row>
    <row r="12" ht="13.95" spans="14:14">
      <c r="N12"/>
    </row>
    <row r="13" ht="13.8" spans="2:14">
      <c r="B13" s="53" t="s">
        <v>77</v>
      </c>
      <c r="C13" s="54"/>
      <c r="D13" s="54"/>
      <c r="E13" s="54"/>
      <c r="F13" s="54"/>
      <c r="G13" s="54"/>
      <c r="H13" s="54"/>
      <c r="I13" s="91"/>
      <c r="N13"/>
    </row>
    <row r="14" ht="24.75" customHeight="1" spans="2:13">
      <c r="B14" s="55" t="s">
        <v>25</v>
      </c>
      <c r="C14" s="56" t="s">
        <v>26</v>
      </c>
      <c r="D14" s="56"/>
      <c r="E14" s="56"/>
      <c r="F14" s="56" t="s">
        <v>78</v>
      </c>
      <c r="G14" s="57" t="s">
        <v>28</v>
      </c>
      <c r="H14" s="57" t="s">
        <v>79</v>
      </c>
      <c r="I14" s="92" t="s">
        <v>80</v>
      </c>
      <c r="M14" s="17" t="s">
        <v>81</v>
      </c>
    </row>
    <row r="15" s="16" customFormat="1" ht="21" customHeight="1" spans="2:14">
      <c r="B15" s="58">
        <v>1</v>
      </c>
      <c r="C15" s="59" t="s">
        <v>82</v>
      </c>
      <c r="D15" s="59"/>
      <c r="E15" s="59"/>
      <c r="F15" s="60" t="s">
        <v>83</v>
      </c>
      <c r="G15" s="61">
        <v>1</v>
      </c>
      <c r="H15" s="62">
        <f>N15</f>
        <v>1125.4125</v>
      </c>
      <c r="I15" s="93">
        <f>H15*G15</f>
        <v>1125.4125</v>
      </c>
      <c r="M15">
        <v>900.33</v>
      </c>
      <c r="N15" s="16">
        <f>M15/N11</f>
        <v>1125.4125</v>
      </c>
    </row>
    <row r="16" s="16" customFormat="1" ht="23.25" customHeight="1" spans="2:14">
      <c r="B16" s="58">
        <v>2</v>
      </c>
      <c r="C16" s="59" t="s">
        <v>84</v>
      </c>
      <c r="D16" s="59"/>
      <c r="E16" s="59"/>
      <c r="F16" s="60" t="s">
        <v>85</v>
      </c>
      <c r="G16" s="61">
        <v>30</v>
      </c>
      <c r="H16" s="62">
        <f>N16</f>
        <v>261.85</v>
      </c>
      <c r="I16" s="93">
        <f>H16*G16</f>
        <v>7855.5</v>
      </c>
      <c r="M16">
        <v>209.48</v>
      </c>
      <c r="N16" s="16">
        <f>M16/N11</f>
        <v>261.85</v>
      </c>
    </row>
    <row r="17" s="16" customFormat="1" ht="14.25" customHeight="1" spans="2:13">
      <c r="B17" s="63" t="s">
        <v>63</v>
      </c>
      <c r="C17" s="64"/>
      <c r="D17" s="64"/>
      <c r="E17" s="65" t="s">
        <v>32</v>
      </c>
      <c r="F17" s="65"/>
      <c r="G17" s="65"/>
      <c r="H17" s="65"/>
      <c r="I17" s="93">
        <f>SUM(I5:I16)</f>
        <v>8980.9125</v>
      </c>
      <c r="M17"/>
    </row>
    <row r="18" s="16" customFormat="1" ht="14.25" customHeight="1" spans="2:13">
      <c r="B18" s="63"/>
      <c r="C18" s="64"/>
      <c r="D18" s="64"/>
      <c r="E18" s="65" t="s">
        <v>33</v>
      </c>
      <c r="F18" s="65"/>
      <c r="G18" s="65"/>
      <c r="H18" s="66">
        <v>0.19</v>
      </c>
      <c r="I18" s="93">
        <f>I17*H18</f>
        <v>1706.373375</v>
      </c>
      <c r="M18"/>
    </row>
    <row r="19" s="16" customFormat="1" ht="14.25" customHeight="1" spans="2:13">
      <c r="B19" s="67"/>
      <c r="C19" s="68"/>
      <c r="D19" s="68"/>
      <c r="E19" s="69" t="s">
        <v>34</v>
      </c>
      <c r="F19" s="69"/>
      <c r="G19" s="69"/>
      <c r="H19" s="69"/>
      <c r="I19" s="94">
        <f>I17+I18</f>
        <v>10687.285875</v>
      </c>
      <c r="M19"/>
    </row>
    <row r="20" s="16" customFormat="1" ht="14.25" customHeight="1" spans="13:13">
      <c r="M20"/>
    </row>
    <row r="21" s="16" customFormat="1" ht="14.25" customHeight="1" spans="13:13">
      <c r="M21"/>
    </row>
    <row r="22" s="16" customFormat="1" ht="13.8" spans="2:13">
      <c r="B22" s="53" t="s">
        <v>86</v>
      </c>
      <c r="C22" s="54"/>
      <c r="D22" s="54"/>
      <c r="E22" s="54"/>
      <c r="F22" s="54"/>
      <c r="G22" s="54"/>
      <c r="H22" s="54"/>
      <c r="I22" s="91"/>
      <c r="M22"/>
    </row>
    <row r="23" s="16" customFormat="1" ht="27" customHeight="1" spans="2:13">
      <c r="B23" s="55" t="s">
        <v>25</v>
      </c>
      <c r="C23" s="56" t="s">
        <v>26</v>
      </c>
      <c r="D23" s="56"/>
      <c r="E23" s="56"/>
      <c r="F23" s="56" t="s">
        <v>78</v>
      </c>
      <c r="G23" s="57" t="s">
        <v>28</v>
      </c>
      <c r="H23" s="57" t="s">
        <v>79</v>
      </c>
      <c r="I23" s="92" t="s">
        <v>80</v>
      </c>
      <c r="M23"/>
    </row>
    <row r="24" s="16" customFormat="1" ht="31.5" customHeight="1" spans="2:14">
      <c r="B24" s="58">
        <v>1</v>
      </c>
      <c r="C24" s="59" t="s">
        <v>87</v>
      </c>
      <c r="D24" s="59"/>
      <c r="E24" s="59"/>
      <c r="F24" s="60" t="s">
        <v>88</v>
      </c>
      <c r="G24" s="61">
        <v>2</v>
      </c>
      <c r="H24" s="70">
        <f>N24</f>
        <v>4492.9625</v>
      </c>
      <c r="I24" s="95">
        <f>H24*G24</f>
        <v>8985.925</v>
      </c>
      <c r="M24">
        <v>3594.37</v>
      </c>
      <c r="N24" s="16">
        <f>M24/N11</f>
        <v>4492.9625</v>
      </c>
    </row>
    <row r="25" s="16" customFormat="1" hidden="1" spans="2:13">
      <c r="B25" s="58"/>
      <c r="C25" s="59"/>
      <c r="D25" s="59"/>
      <c r="E25" s="59"/>
      <c r="F25" s="60"/>
      <c r="G25" s="61"/>
      <c r="H25" s="70"/>
      <c r="I25" s="95"/>
      <c r="M25"/>
    </row>
    <row r="26" s="16" customFormat="1" hidden="1" spans="2:13">
      <c r="B26" s="58"/>
      <c r="C26" s="59"/>
      <c r="D26" s="59"/>
      <c r="E26" s="59"/>
      <c r="F26" s="60"/>
      <c r="G26" s="61"/>
      <c r="H26" s="70"/>
      <c r="I26" s="95"/>
      <c r="M26"/>
    </row>
    <row r="27" s="16" customFormat="1" hidden="1" spans="2:13">
      <c r="B27" s="58"/>
      <c r="C27" s="59"/>
      <c r="D27" s="59"/>
      <c r="E27" s="59"/>
      <c r="F27" s="60"/>
      <c r="G27" s="61"/>
      <c r="H27" s="70">
        <v>0</v>
      </c>
      <c r="I27" s="95">
        <v>0</v>
      </c>
      <c r="M27"/>
    </row>
    <row r="28" ht="18" customHeight="1" spans="2:9">
      <c r="B28" s="63" t="s">
        <v>63</v>
      </c>
      <c r="C28" s="64"/>
      <c r="D28" s="64"/>
      <c r="E28" s="65" t="s">
        <v>32</v>
      </c>
      <c r="F28" s="65"/>
      <c r="G28" s="65"/>
      <c r="H28" s="65"/>
      <c r="I28" s="93">
        <f>SUM(I24:I27)</f>
        <v>8985.925</v>
      </c>
    </row>
    <row r="29" ht="18" customHeight="1" spans="2:9">
      <c r="B29" s="63"/>
      <c r="C29" s="64"/>
      <c r="D29" s="64"/>
      <c r="E29" s="65" t="s">
        <v>33</v>
      </c>
      <c r="F29" s="65"/>
      <c r="G29" s="65"/>
      <c r="H29" s="66">
        <v>0.19</v>
      </c>
      <c r="I29" s="93">
        <f>I28*H29</f>
        <v>1707.32575</v>
      </c>
    </row>
    <row r="30" ht="18" customHeight="1" spans="2:9">
      <c r="B30" s="67"/>
      <c r="C30" s="68"/>
      <c r="D30" s="68"/>
      <c r="E30" s="69" t="s">
        <v>34</v>
      </c>
      <c r="F30" s="69"/>
      <c r="G30" s="69"/>
      <c r="H30" s="69"/>
      <c r="I30" s="94">
        <f>I28+I29</f>
        <v>10693.25075</v>
      </c>
    </row>
    <row r="31" ht="12.75" customHeight="1" spans="2:9">
      <c r="B31" s="38"/>
      <c r="C31" s="38"/>
      <c r="D31" s="38"/>
      <c r="E31" s="38"/>
      <c r="F31" s="38"/>
      <c r="G31" s="38"/>
      <c r="H31" s="38"/>
      <c r="I31" s="38"/>
    </row>
    <row r="32" ht="18" customHeight="1" spans="2:9">
      <c r="B32" s="71" t="s">
        <v>35</v>
      </c>
      <c r="C32" s="72"/>
      <c r="D32" s="73"/>
      <c r="E32" s="73"/>
      <c r="F32" s="73"/>
      <c r="G32" s="73"/>
      <c r="H32" s="73"/>
      <c r="I32" s="96"/>
    </row>
    <row r="33" ht="18" customHeight="1" spans="2:9">
      <c r="B33" s="74" t="s">
        <v>36</v>
      </c>
      <c r="C33" s="75"/>
      <c r="D33" s="76" t="s">
        <v>64</v>
      </c>
      <c r="E33" s="76"/>
      <c r="F33" s="76"/>
      <c r="G33" s="76"/>
      <c r="H33" s="76"/>
      <c r="I33" s="97"/>
    </row>
    <row r="34" ht="18" customHeight="1" spans="2:9">
      <c r="B34" s="74" t="s">
        <v>12</v>
      </c>
      <c r="C34" s="75"/>
      <c r="D34" s="76" t="s">
        <v>65</v>
      </c>
      <c r="E34" s="76"/>
      <c r="F34" s="76"/>
      <c r="G34" s="76"/>
      <c r="H34" s="76"/>
      <c r="I34" s="97"/>
    </row>
    <row r="35" ht="18" customHeight="1" spans="2:9">
      <c r="B35" s="74" t="s">
        <v>39</v>
      </c>
      <c r="C35" s="75"/>
      <c r="D35" s="76" t="s">
        <v>40</v>
      </c>
      <c r="E35" s="76"/>
      <c r="F35" s="76"/>
      <c r="G35" s="76"/>
      <c r="H35" s="76"/>
      <c r="I35" s="97"/>
    </row>
    <row r="36" ht="18" customHeight="1" spans="2:9">
      <c r="B36" s="74" t="s">
        <v>41</v>
      </c>
      <c r="C36" s="75"/>
      <c r="D36" s="76" t="s">
        <v>42</v>
      </c>
      <c r="E36" s="76"/>
      <c r="F36" s="76"/>
      <c r="G36" s="76"/>
      <c r="H36" s="76"/>
      <c r="I36" s="97"/>
    </row>
    <row r="37" ht="18" customHeight="1" spans="2:9">
      <c r="B37" s="74" t="s">
        <v>18</v>
      </c>
      <c r="C37" s="75"/>
      <c r="D37" s="76">
        <v>3206247878</v>
      </c>
      <c r="E37" s="76"/>
      <c r="F37" s="76"/>
      <c r="G37" s="76"/>
      <c r="H37" s="76"/>
      <c r="I37" s="97"/>
    </row>
    <row r="38" ht="18" customHeight="1" spans="2:9">
      <c r="B38" s="77" t="s">
        <v>43</v>
      </c>
      <c r="C38" s="78"/>
      <c r="D38" s="79" t="s">
        <v>44</v>
      </c>
      <c r="E38" s="80"/>
      <c r="F38" s="80"/>
      <c r="G38" s="80"/>
      <c r="H38" s="80"/>
      <c r="I38" s="98"/>
    </row>
    <row r="39" ht="7.5" customHeight="1" spans="2:9">
      <c r="B39" s="81"/>
      <c r="C39" s="81"/>
      <c r="D39" s="81"/>
      <c r="E39" s="82"/>
      <c r="F39" s="82"/>
      <c r="G39" s="82"/>
      <c r="H39" s="82"/>
      <c r="I39" s="99"/>
    </row>
  </sheetData>
  <mergeCells count="50">
    <mergeCell ref="E1:G1"/>
    <mergeCell ref="B3:C3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1:I11"/>
    <mergeCell ref="B13:I13"/>
    <mergeCell ref="C14:E14"/>
    <mergeCell ref="C15:E15"/>
    <mergeCell ref="C16:E16"/>
    <mergeCell ref="E17:H17"/>
    <mergeCell ref="E18:G18"/>
    <mergeCell ref="E19:H19"/>
    <mergeCell ref="B22:I22"/>
    <mergeCell ref="C23:E23"/>
    <mergeCell ref="C24:E24"/>
    <mergeCell ref="C25:E25"/>
    <mergeCell ref="C26:E26"/>
    <mergeCell ref="C27:E27"/>
    <mergeCell ref="E28:H28"/>
    <mergeCell ref="E29:G29"/>
    <mergeCell ref="E30:H30"/>
    <mergeCell ref="B32:I32"/>
    <mergeCell ref="D33:I33"/>
    <mergeCell ref="D34:I34"/>
    <mergeCell ref="D35:I35"/>
    <mergeCell ref="D36:I36"/>
    <mergeCell ref="D37:I37"/>
    <mergeCell ref="D38:I38"/>
    <mergeCell ref="B1:D2"/>
    <mergeCell ref="E2:G3"/>
    <mergeCell ref="B17:D19"/>
    <mergeCell ref="B28:D30"/>
  </mergeCells>
  <hyperlinks>
    <hyperlink ref="B38" r:id="rId2" display="E-MAIL:"/>
    <hyperlink ref="D38" r:id="rId3" display="catalina.robledo@soluproint.com"/>
    <hyperlink ref="D8" r:id="rId4" display="Maria.bravo@schindler.com"/>
  </hyperlinks>
  <printOptions horizontalCentered="1" verticalCentered="1"/>
  <pageMargins left="0.236220472440945" right="0.236220472440945" top="0.748031496062992" bottom="0.748031496062992" header="0.31496062992126" footer="0.31496062992126"/>
  <pageSetup paperSize="5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6"/>
  <sheetViews>
    <sheetView showGridLines="0" tabSelected="1" zoomScale="89" zoomScaleNormal="89" workbookViewId="0">
      <selection activeCell="C17" sqref="C17"/>
    </sheetView>
  </sheetViews>
  <sheetFormatPr defaultColWidth="11.4444444444444" defaultRowHeight="14.4" outlineLevelCol="4"/>
  <cols>
    <col min="1" max="1" width="1.77777777777778" style="1" customWidth="1"/>
    <col min="2" max="2" width="23.2222222222222" style="1" customWidth="1"/>
    <col min="3" max="3" width="47" style="1" customWidth="1"/>
    <col min="4" max="4" width="20.4444444444444" style="1" customWidth="1"/>
    <col min="5" max="5" width="37.1111111111111" style="1" customWidth="1"/>
    <col min="6" max="6" width="4.33333333333333" style="1" customWidth="1"/>
    <col min="7" max="16384" width="11.4444444444444" style="1"/>
  </cols>
  <sheetData>
    <row r="1" spans="2:5">
      <c r="B1" s="2" t="s">
        <v>89</v>
      </c>
      <c r="C1" s="3"/>
      <c r="D1" s="3"/>
      <c r="E1" s="4"/>
    </row>
    <row r="2" spans="2:5">
      <c r="B2" s="5"/>
      <c r="C2" s="6"/>
      <c r="D2" s="6"/>
      <c r="E2" s="7"/>
    </row>
    <row r="3" ht="28.8" customHeight="1" spans="2:5">
      <c r="B3" s="8"/>
      <c r="C3" s="9"/>
      <c r="D3" s="9"/>
      <c r="E3" s="10"/>
    </row>
    <row r="4" ht="7.2" customHeight="1"/>
    <row r="5" ht="42.6" customHeight="1" spans="2:5">
      <c r="B5" s="11" t="s">
        <v>25</v>
      </c>
      <c r="C5" s="11" t="s">
        <v>90</v>
      </c>
      <c r="D5" s="11" t="s">
        <v>91</v>
      </c>
      <c r="E5" s="11" t="s">
        <v>92</v>
      </c>
    </row>
    <row r="6" ht="24" customHeight="1" spans="2:5">
      <c r="B6" s="12">
        <v>1</v>
      </c>
      <c r="C6" s="13" t="s">
        <v>93</v>
      </c>
      <c r="D6" s="14" t="s">
        <v>94</v>
      </c>
      <c r="E6" s="14" t="s">
        <v>95</v>
      </c>
    </row>
    <row r="7" ht="24" customHeight="1" spans="2:5">
      <c r="B7" s="12">
        <v>2</v>
      </c>
      <c r="C7" s="13" t="s">
        <v>96</v>
      </c>
      <c r="D7" s="14" t="s">
        <v>97</v>
      </c>
      <c r="E7" s="14" t="s">
        <v>95</v>
      </c>
    </row>
    <row r="8" ht="24" customHeight="1" spans="2:5">
      <c r="B8" s="12">
        <v>3</v>
      </c>
      <c r="C8" s="13" t="s">
        <v>98</v>
      </c>
      <c r="D8" s="14" t="s">
        <v>99</v>
      </c>
      <c r="E8" s="14" t="s">
        <v>95</v>
      </c>
    </row>
    <row r="9" ht="24" customHeight="1" spans="2:5">
      <c r="B9" s="12">
        <v>4</v>
      </c>
      <c r="C9" s="13" t="s">
        <v>100</v>
      </c>
      <c r="D9" s="14" t="s">
        <v>99</v>
      </c>
      <c r="E9" s="14" t="s">
        <v>95</v>
      </c>
    </row>
    <row r="10" ht="24" customHeight="1" spans="2:5">
      <c r="B10" s="12">
        <v>5</v>
      </c>
      <c r="C10" s="13" t="s">
        <v>101</v>
      </c>
      <c r="D10" s="14" t="s">
        <v>99</v>
      </c>
      <c r="E10" s="14" t="s">
        <v>95</v>
      </c>
    </row>
    <row r="11" ht="24" customHeight="1" spans="2:5">
      <c r="B11" s="12">
        <v>6</v>
      </c>
      <c r="C11" s="13" t="s">
        <v>102</v>
      </c>
      <c r="D11" s="14" t="s">
        <v>94</v>
      </c>
      <c r="E11" s="14" t="s">
        <v>95</v>
      </c>
    </row>
    <row r="12" ht="24" customHeight="1" spans="2:5">
      <c r="B12" s="12">
        <v>7</v>
      </c>
      <c r="C12" s="13" t="s">
        <v>103</v>
      </c>
      <c r="D12" s="14" t="s">
        <v>99</v>
      </c>
      <c r="E12" s="14" t="s">
        <v>95</v>
      </c>
    </row>
    <row r="13" ht="24" customHeight="1" spans="2:5">
      <c r="B13" s="12">
        <v>8</v>
      </c>
      <c r="C13" s="13" t="s">
        <v>104</v>
      </c>
      <c r="D13" s="14" t="s">
        <v>99</v>
      </c>
      <c r="E13" s="14" t="s">
        <v>95</v>
      </c>
    </row>
    <row r="14" spans="2:5">
      <c r="B14" s="12">
        <v>9</v>
      </c>
      <c r="C14" s="13" t="s">
        <v>105</v>
      </c>
      <c r="D14" s="14" t="s">
        <v>99</v>
      </c>
      <c r="E14" s="14" t="s">
        <v>95</v>
      </c>
    </row>
    <row r="15" spans="2:5">
      <c r="B15" s="15"/>
      <c r="C15" s="15"/>
      <c r="D15" s="15"/>
      <c r="E15" s="15"/>
    </row>
    <row r="16" spans="2:5">
      <c r="B16" s="15"/>
      <c r="C16" s="15"/>
      <c r="D16" s="15"/>
      <c r="E16" s="15"/>
    </row>
  </sheetData>
  <mergeCells count="1">
    <mergeCell ref="B1:E3"/>
  </mergeCells>
  <pageMargins left="0.7" right="0.7" top="0.75" bottom="0.75" header="0.3" footer="0.3"/>
  <pageSetup paperSize="1" orientation="portrait" verticalDpi="36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Formato de Cotizacion EQUIPOS S</vt:lpstr>
      <vt:lpstr>Cotización Memorias 64GB</vt:lpstr>
      <vt:lpstr>Escenario Open</vt:lpstr>
      <vt:lpstr>Plantilla de personal placa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</dc:creator>
  <cp:lastModifiedBy>mmartinez3</cp:lastModifiedBy>
  <dcterms:created xsi:type="dcterms:W3CDTF">2017-04-03T21:04:00Z</dcterms:created>
  <cp:lastPrinted>2023-03-01T13:16:00Z</cp:lastPrinted>
  <dcterms:modified xsi:type="dcterms:W3CDTF">2025-01-16T13:35:04Z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89DBD4D67959462DBF025C1C3CC39C8A_13</vt:lpwstr>
  </property>
  <property fmtid="{D5CDD505-2E9C-101B-9397-08002B2CF9AE}" pid="3" name="KSOProductBuildVer">
    <vt:lpwstr>3082-12.2.0.19805</vt:lpwstr>
  </property>
</Properties>
</file>